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/Users/kenward/Desktop/Sharks Pool League/"/>
    </mc:Choice>
  </mc:AlternateContent>
  <xr:revisionPtr revIDLastSave="0" documentId="13_ncr:1_{740EB630-9EB6-2342-9D2C-E3272EEB57C8}" xr6:coauthVersionLast="47" xr6:coauthVersionMax="47" xr10:uidLastSave="{00000000-0000-0000-0000-000000000000}"/>
  <bookViews>
    <workbookView xWindow="25260" yWindow="2380" windowWidth="25340" windowHeight="18440" tabRatio="927" activeTab="9" xr2:uid="{00000000-000D-0000-FFFF-FFFF00000000}"/>
  </bookViews>
  <sheets>
    <sheet name="TeamStandings" sheetId="2" r:id="rId1"/>
    <sheet name="TopShooter" sheetId="33" r:id="rId2"/>
    <sheet name="TopShooter Data" sheetId="3" state="hidden" r:id="rId3"/>
    <sheet name="Ballpark Ege" sheetId="1" r:id="rId4"/>
    <sheet name="Bogarts Anthony" sheetId="22" r:id="rId5"/>
    <sheet name="Bogarts Ken" sheetId="23" r:id="rId6"/>
    <sheet name="Courts Jesse" sheetId="24" r:id="rId7"/>
    <sheet name="Keyes Jose" sheetId="25" r:id="rId8"/>
    <sheet name="Sportsmen Miguel" sheetId="26" r:id="rId9"/>
    <sheet name="Tony P's Randy" sheetId="27" r:id="rId10"/>
    <sheet name="Team8" sheetId="28" r:id="rId11"/>
    <sheet name="Team9" sheetId="29" r:id="rId12"/>
    <sheet name="Team10" sheetId="30" r:id="rId13"/>
    <sheet name="Team11" sheetId="31" r:id="rId14"/>
    <sheet name="Team12" sheetId="32" r:id="rId15"/>
  </sheets>
  <definedNames>
    <definedName name="_xlnm.Print_Area" localSheetId="3">'Ballpark Ege'!$A$1:$AH$41</definedName>
    <definedName name="_xlnm.Print_Area" localSheetId="4">'Bogarts Anthony'!$A$1:$AH$41</definedName>
    <definedName name="_xlnm.Print_Area" localSheetId="5">'Bogarts Ken'!$A$1:$AH$41</definedName>
    <definedName name="_xlnm.Print_Area" localSheetId="6">'Courts Jesse'!$A$1:$AH$41</definedName>
    <definedName name="_xlnm.Print_Area" localSheetId="7">'Keyes Jose'!$A$1:$AH$41</definedName>
    <definedName name="_xlnm.Print_Area" localSheetId="8">'Sportsmen Miguel'!$A$1:$AH$41</definedName>
    <definedName name="_xlnm.Print_Area" localSheetId="12">Team10!$A$1:$AH$41</definedName>
    <definedName name="_xlnm.Print_Area" localSheetId="13">Team11!$A$1:$AH$41</definedName>
    <definedName name="_xlnm.Print_Area" localSheetId="14">Team12!$A$1:$AH$41</definedName>
    <definedName name="_xlnm.Print_Area" localSheetId="10">Team8!$A$1:$AH$41</definedName>
    <definedName name="_xlnm.Print_Area" localSheetId="11">Team9!$A$1:$AH$41</definedName>
    <definedName name="_xlnm.Print_Area" localSheetId="9">'Tony P''s Randy'!$A$1:$AH$41</definedName>
    <definedName name="_xlnm.Print_Area" localSheetId="2">'TopShooter Data'!$B$1:$G$149</definedName>
    <definedName name="Z_94BE076A_5EF1_4D76_93AC_7EAE799BE392_.wvu.PrintArea" localSheetId="2" hidden="1">'TopShooter Data'!$B$1:$G$149</definedName>
  </definedNames>
  <calcPr calcId="191029"/>
  <customWorkbookViews>
    <customWorkbookView name="HK" guid="{94BE076A-5EF1-4D76-93AC-7EAE799BE392}" maximized="1" xWindow="1911" yWindow="-61" windowWidth="1938" windowHeight="1098" tabRatio="927" activeSheetId="1"/>
  </customWorkbookViews>
  <pivotCaches>
    <pivotCache cacheId="11" r:id="rId1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27" l="1"/>
  <c r="E6" i="26"/>
  <c r="E6" i="25"/>
  <c r="E6" i="24"/>
  <c r="E6" i="23"/>
  <c r="E6" i="22"/>
  <c r="E6" i="1"/>
  <c r="E5" i="27"/>
  <c r="E4" i="27"/>
  <c r="E5" i="26"/>
  <c r="E4" i="26"/>
  <c r="E5" i="25"/>
  <c r="E4" i="25"/>
  <c r="E5" i="24"/>
  <c r="E4" i="24"/>
  <c r="E5" i="23"/>
  <c r="E4" i="23"/>
  <c r="E5" i="22"/>
  <c r="E4" i="22"/>
  <c r="E5" i="1"/>
  <c r="E4" i="1"/>
  <c r="F12" i="27"/>
  <c r="F13" i="27"/>
  <c r="F14" i="27"/>
  <c r="F15" i="27"/>
  <c r="F16" i="27"/>
  <c r="F17" i="27"/>
  <c r="F18" i="27"/>
  <c r="F19" i="27"/>
  <c r="F20" i="27"/>
  <c r="F21" i="27"/>
  <c r="F22" i="27"/>
  <c r="F23" i="27"/>
  <c r="F24" i="27"/>
  <c r="F25" i="27"/>
  <c r="F26" i="27"/>
  <c r="F27" i="27"/>
  <c r="F28" i="27"/>
  <c r="F29" i="27"/>
  <c r="F30" i="27"/>
  <c r="F11" i="27"/>
  <c r="F12" i="26"/>
  <c r="F13" i="26"/>
  <c r="F14" i="26"/>
  <c r="F15" i="26"/>
  <c r="F16" i="26"/>
  <c r="F17" i="26"/>
  <c r="F18" i="26"/>
  <c r="F19" i="26"/>
  <c r="F20" i="26"/>
  <c r="F21" i="26"/>
  <c r="F22" i="26"/>
  <c r="F23" i="26"/>
  <c r="F24" i="26"/>
  <c r="F25" i="26"/>
  <c r="F26" i="26"/>
  <c r="F27" i="26"/>
  <c r="F28" i="26"/>
  <c r="F29" i="26"/>
  <c r="F30" i="26"/>
  <c r="F11" i="26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11" i="25"/>
  <c r="F12" i="24"/>
  <c r="F13" i="24"/>
  <c r="F14" i="24"/>
  <c r="F15" i="24"/>
  <c r="F16" i="24"/>
  <c r="F17" i="24"/>
  <c r="F18" i="24"/>
  <c r="F19" i="24"/>
  <c r="F20" i="24"/>
  <c r="F21" i="24"/>
  <c r="F22" i="24"/>
  <c r="F23" i="24"/>
  <c r="F24" i="24"/>
  <c r="F25" i="24"/>
  <c r="F26" i="24"/>
  <c r="F27" i="24"/>
  <c r="F28" i="24"/>
  <c r="F29" i="24"/>
  <c r="F30" i="24"/>
  <c r="F11" i="24"/>
  <c r="F12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11" i="23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11" i="22"/>
  <c r="F11" i="1"/>
  <c r="E12" i="22"/>
  <c r="E13" i="22"/>
  <c r="E14" i="22"/>
  <c r="E15" i="22"/>
  <c r="E16" i="22"/>
  <c r="E17" i="22"/>
  <c r="E18" i="22"/>
  <c r="E19" i="22"/>
  <c r="E20" i="22"/>
  <c r="E21" i="22"/>
  <c r="E22" i="22"/>
  <c r="E23" i="22"/>
  <c r="E24" i="22"/>
  <c r="E25" i="22"/>
  <c r="E26" i="22"/>
  <c r="E27" i="22"/>
  <c r="E28" i="22"/>
  <c r="E29" i="22"/>
  <c r="E30" i="22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12" i="24"/>
  <c r="E13" i="24"/>
  <c r="E14" i="24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12" i="26"/>
  <c r="E13" i="26"/>
  <c r="E14" i="26"/>
  <c r="E15" i="26"/>
  <c r="E16" i="26"/>
  <c r="E17" i="26"/>
  <c r="E18" i="26"/>
  <c r="E19" i="26"/>
  <c r="E20" i="26"/>
  <c r="E21" i="26"/>
  <c r="E22" i="26"/>
  <c r="E23" i="26"/>
  <c r="E24" i="26"/>
  <c r="E25" i="26"/>
  <c r="E26" i="26"/>
  <c r="E27" i="26"/>
  <c r="E28" i="26"/>
  <c r="E29" i="26"/>
  <c r="E30" i="26"/>
  <c r="E12" i="27"/>
  <c r="E13" i="27"/>
  <c r="E14" i="27"/>
  <c r="E15" i="27"/>
  <c r="E16" i="27"/>
  <c r="E17" i="27"/>
  <c r="E18" i="27"/>
  <c r="E19" i="27"/>
  <c r="E20" i="27"/>
  <c r="E21" i="27"/>
  <c r="E22" i="27"/>
  <c r="E23" i="27"/>
  <c r="E24" i="27"/>
  <c r="E25" i="27"/>
  <c r="E26" i="27"/>
  <c r="E27" i="27"/>
  <c r="E28" i="27"/>
  <c r="E29" i="27"/>
  <c r="E30" i="27"/>
  <c r="E11" i="27"/>
  <c r="E11" i="26"/>
  <c r="E11" i="25"/>
  <c r="E11" i="24"/>
  <c r="E11" i="23"/>
  <c r="E11" i="22"/>
  <c r="E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AL3" i="27" l="1"/>
  <c r="AK3" i="27"/>
  <c r="AJ3" i="27"/>
  <c r="AI3" i="27"/>
  <c r="AL3" i="26"/>
  <c r="AK3" i="26"/>
  <c r="AJ3" i="26"/>
  <c r="AI3" i="26"/>
  <c r="AL3" i="25"/>
  <c r="AK3" i="25"/>
  <c r="AJ3" i="25"/>
  <c r="AI3" i="25"/>
  <c r="AL3" i="24"/>
  <c r="AK3" i="24"/>
  <c r="AJ3" i="24"/>
  <c r="AI3" i="24"/>
  <c r="AL3" i="23"/>
  <c r="AK3" i="23"/>
  <c r="AJ3" i="23"/>
  <c r="AI3" i="23"/>
  <c r="AL3" i="22"/>
  <c r="AK3" i="22"/>
  <c r="AJ3" i="22"/>
  <c r="AI3" i="22"/>
  <c r="AL3" i="1"/>
  <c r="AK3" i="1"/>
  <c r="AJ3" i="1"/>
  <c r="AI3" i="1"/>
  <c r="I9" i="27"/>
  <c r="I9" i="26"/>
  <c r="I9" i="25"/>
  <c r="I9" i="24"/>
  <c r="I9" i="23"/>
  <c r="I9" i="22"/>
  <c r="C16" i="2" l="1"/>
  <c r="C15" i="2"/>
  <c r="C14" i="2"/>
  <c r="C13" i="2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2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0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18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63" i="3"/>
  <c r="C162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4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2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0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8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6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4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23" i="3"/>
  <c r="C21" i="3"/>
  <c r="C22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3" i="3"/>
  <c r="E231" i="3"/>
  <c r="E233" i="3"/>
  <c r="E239" i="3"/>
  <c r="E217" i="3"/>
  <c r="E20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2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0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18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63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4" i="3"/>
  <c r="B5" i="3"/>
  <c r="B6" i="3"/>
  <c r="B7" i="3"/>
  <c r="B8" i="3"/>
  <c r="B9" i="3"/>
  <c r="F30" i="32"/>
  <c r="F242" i="3" s="1"/>
  <c r="E30" i="32"/>
  <c r="F29" i="32"/>
  <c r="F241" i="3" s="1"/>
  <c r="E29" i="32"/>
  <c r="E241" i="3" s="1"/>
  <c r="D29" i="32"/>
  <c r="D241" i="3" s="1"/>
  <c r="F28" i="32"/>
  <c r="F240" i="3" s="1"/>
  <c r="E28" i="32"/>
  <c r="F27" i="32"/>
  <c r="F239" i="3" s="1"/>
  <c r="E27" i="32"/>
  <c r="D27" i="32" s="1"/>
  <c r="D239" i="3" s="1"/>
  <c r="F26" i="32"/>
  <c r="F238" i="3" s="1"/>
  <c r="E26" i="32"/>
  <c r="F25" i="32"/>
  <c r="F237" i="3" s="1"/>
  <c r="E25" i="32"/>
  <c r="E237" i="3" s="1"/>
  <c r="D25" i="32"/>
  <c r="D237" i="3" s="1"/>
  <c r="F24" i="32"/>
  <c r="F236" i="3" s="1"/>
  <c r="E24" i="32"/>
  <c r="F23" i="32"/>
  <c r="F235" i="3" s="1"/>
  <c r="E23" i="32"/>
  <c r="D23" i="32" s="1"/>
  <c r="D235" i="3" s="1"/>
  <c r="F22" i="32"/>
  <c r="F234" i="3" s="1"/>
  <c r="E22" i="32"/>
  <c r="F21" i="32"/>
  <c r="F233" i="3" s="1"/>
  <c r="E21" i="32"/>
  <c r="D21" i="32"/>
  <c r="D233" i="3" s="1"/>
  <c r="F20" i="32"/>
  <c r="F232" i="3" s="1"/>
  <c r="E20" i="32"/>
  <c r="F19" i="32"/>
  <c r="F231" i="3" s="1"/>
  <c r="E19" i="32"/>
  <c r="D19" i="32" s="1"/>
  <c r="D231" i="3" s="1"/>
  <c r="F18" i="32"/>
  <c r="F230" i="3" s="1"/>
  <c r="E18" i="32"/>
  <c r="F17" i="32"/>
  <c r="F229" i="3" s="1"/>
  <c r="E17" i="32"/>
  <c r="E229" i="3" s="1"/>
  <c r="D17" i="32"/>
  <c r="D229" i="3" s="1"/>
  <c r="F16" i="32"/>
  <c r="F228" i="3" s="1"/>
  <c r="E16" i="32"/>
  <c r="F15" i="32"/>
  <c r="F227" i="3" s="1"/>
  <c r="E15" i="32"/>
  <c r="D15" i="32" s="1"/>
  <c r="D227" i="3" s="1"/>
  <c r="F14" i="32"/>
  <c r="F226" i="3" s="1"/>
  <c r="E14" i="32"/>
  <c r="F13" i="32"/>
  <c r="F225" i="3" s="1"/>
  <c r="E13" i="32"/>
  <c r="E225" i="3" s="1"/>
  <c r="D13" i="32"/>
  <c r="D225" i="3" s="1"/>
  <c r="F12" i="32"/>
  <c r="F224" i="3" s="1"/>
  <c r="E12" i="32"/>
  <c r="F11" i="32"/>
  <c r="E11" i="32"/>
  <c r="E223" i="3" s="1"/>
  <c r="I9" i="32"/>
  <c r="E6" i="32"/>
  <c r="E5" i="32"/>
  <c r="I16" i="2" s="1"/>
  <c r="E4" i="32"/>
  <c r="J16" i="2" s="1"/>
  <c r="AH3" i="32"/>
  <c r="AG3" i="32"/>
  <c r="AF3" i="32"/>
  <c r="AE3" i="32"/>
  <c r="AD3" i="32"/>
  <c r="AC3" i="32"/>
  <c r="AB3" i="32"/>
  <c r="AA3" i="32"/>
  <c r="Z3" i="32"/>
  <c r="Y3" i="32"/>
  <c r="X3" i="32"/>
  <c r="W3" i="32"/>
  <c r="V3" i="32"/>
  <c r="U3" i="32"/>
  <c r="T3" i="32"/>
  <c r="S3" i="32"/>
  <c r="R3" i="32"/>
  <c r="Q3" i="32"/>
  <c r="P3" i="32"/>
  <c r="O3" i="32"/>
  <c r="N3" i="32"/>
  <c r="M3" i="32"/>
  <c r="L3" i="32"/>
  <c r="K3" i="32"/>
  <c r="J3" i="32"/>
  <c r="I3" i="32"/>
  <c r="H3" i="32"/>
  <c r="G3" i="32"/>
  <c r="E3" i="32"/>
  <c r="F30" i="31"/>
  <c r="F222" i="3" s="1"/>
  <c r="E30" i="31"/>
  <c r="E222" i="3" s="1"/>
  <c r="F29" i="31"/>
  <c r="F221" i="3" s="1"/>
  <c r="E29" i="31"/>
  <c r="E221" i="3" s="1"/>
  <c r="D29" i="31"/>
  <c r="D221" i="3" s="1"/>
  <c r="F28" i="31"/>
  <c r="F220" i="3" s="1"/>
  <c r="E28" i="31"/>
  <c r="F27" i="31"/>
  <c r="F219" i="3" s="1"/>
  <c r="E27" i="31"/>
  <c r="D27" i="31" s="1"/>
  <c r="D219" i="3" s="1"/>
  <c r="F26" i="31"/>
  <c r="F218" i="3" s="1"/>
  <c r="E26" i="31"/>
  <c r="E218" i="3" s="1"/>
  <c r="F25" i="31"/>
  <c r="F217" i="3" s="1"/>
  <c r="E25" i="31"/>
  <c r="D25" i="31"/>
  <c r="D217" i="3" s="1"/>
  <c r="F24" i="31"/>
  <c r="F216" i="3" s="1"/>
  <c r="E24" i="31"/>
  <c r="F23" i="31"/>
  <c r="F215" i="3" s="1"/>
  <c r="E23" i="31"/>
  <c r="D23" i="31" s="1"/>
  <c r="D215" i="3" s="1"/>
  <c r="F22" i="31"/>
  <c r="F214" i="3" s="1"/>
  <c r="E22" i="31"/>
  <c r="E214" i="3" s="1"/>
  <c r="D22" i="31"/>
  <c r="D214" i="3" s="1"/>
  <c r="F21" i="31"/>
  <c r="F213" i="3" s="1"/>
  <c r="E21" i="31"/>
  <c r="E213" i="3" s="1"/>
  <c r="D21" i="31"/>
  <c r="D213" i="3" s="1"/>
  <c r="F20" i="31"/>
  <c r="F212" i="3" s="1"/>
  <c r="E20" i="31"/>
  <c r="F19" i="31"/>
  <c r="F211" i="3" s="1"/>
  <c r="E19" i="31"/>
  <c r="D19" i="31" s="1"/>
  <c r="D211" i="3" s="1"/>
  <c r="F18" i="31"/>
  <c r="F210" i="3" s="1"/>
  <c r="E18" i="31"/>
  <c r="E210" i="3" s="1"/>
  <c r="F17" i="31"/>
  <c r="F209" i="3" s="1"/>
  <c r="E17" i="31"/>
  <c r="E209" i="3" s="1"/>
  <c r="D17" i="31"/>
  <c r="D209" i="3" s="1"/>
  <c r="F16" i="31"/>
  <c r="F208" i="3" s="1"/>
  <c r="E16" i="31"/>
  <c r="F15" i="31"/>
  <c r="F207" i="3" s="1"/>
  <c r="E15" i="31"/>
  <c r="E207" i="3" s="1"/>
  <c r="D15" i="31"/>
  <c r="D207" i="3" s="1"/>
  <c r="F14" i="31"/>
  <c r="F206" i="3" s="1"/>
  <c r="E14" i="31"/>
  <c r="E206" i="3" s="1"/>
  <c r="D14" i="31"/>
  <c r="D206" i="3" s="1"/>
  <c r="F13" i="31"/>
  <c r="F205" i="3" s="1"/>
  <c r="E13" i="31"/>
  <c r="E205" i="3" s="1"/>
  <c r="D13" i="31"/>
  <c r="D205" i="3" s="1"/>
  <c r="F12" i="31"/>
  <c r="F204" i="3" s="1"/>
  <c r="E12" i="31"/>
  <c r="F11" i="31"/>
  <c r="E11" i="31"/>
  <c r="D11" i="31"/>
  <c r="D203" i="3" s="1"/>
  <c r="I9" i="31"/>
  <c r="E6" i="31"/>
  <c r="E5" i="31"/>
  <c r="I15" i="2" s="1"/>
  <c r="E4" i="31"/>
  <c r="J15" i="2" s="1"/>
  <c r="AH3" i="31"/>
  <c r="AG3" i="31"/>
  <c r="AF3" i="31"/>
  <c r="AE3" i="31"/>
  <c r="AD3" i="31"/>
  <c r="AC3" i="31"/>
  <c r="AB3" i="31"/>
  <c r="AA3" i="31"/>
  <c r="Z3" i="31"/>
  <c r="Y3" i="31"/>
  <c r="X3" i="31"/>
  <c r="W3" i="31"/>
  <c r="V3" i="31"/>
  <c r="U3" i="31"/>
  <c r="T3" i="31"/>
  <c r="S3" i="31"/>
  <c r="R3" i="31"/>
  <c r="Q3" i="31"/>
  <c r="P3" i="31"/>
  <c r="O3" i="31"/>
  <c r="N3" i="31"/>
  <c r="M3" i="31"/>
  <c r="L3" i="31"/>
  <c r="K3" i="31"/>
  <c r="J3" i="31"/>
  <c r="I3" i="31"/>
  <c r="H3" i="31"/>
  <c r="G3" i="31"/>
  <c r="F30" i="30"/>
  <c r="F202" i="3" s="1"/>
  <c r="E30" i="30"/>
  <c r="F29" i="30"/>
  <c r="F201" i="3" s="1"/>
  <c r="E29" i="30"/>
  <c r="D29" i="30" s="1"/>
  <c r="D201" i="3" s="1"/>
  <c r="F28" i="30"/>
  <c r="F200" i="3" s="1"/>
  <c r="E28" i="30"/>
  <c r="F27" i="30"/>
  <c r="F199" i="3" s="1"/>
  <c r="E27" i="30"/>
  <c r="E199" i="3" s="1"/>
  <c r="D27" i="30"/>
  <c r="D199" i="3" s="1"/>
  <c r="F26" i="30"/>
  <c r="F198" i="3" s="1"/>
  <c r="E26" i="30"/>
  <c r="F25" i="30"/>
  <c r="F197" i="3" s="1"/>
  <c r="E25" i="30"/>
  <c r="E197" i="3" s="1"/>
  <c r="F24" i="30"/>
  <c r="F196" i="3" s="1"/>
  <c r="E24" i="30"/>
  <c r="F23" i="30"/>
  <c r="F195" i="3" s="1"/>
  <c r="E23" i="30"/>
  <c r="E195" i="3" s="1"/>
  <c r="D23" i="30"/>
  <c r="D195" i="3" s="1"/>
  <c r="F22" i="30"/>
  <c r="F194" i="3" s="1"/>
  <c r="E22" i="30"/>
  <c r="F21" i="30"/>
  <c r="F193" i="3" s="1"/>
  <c r="E21" i="30"/>
  <c r="E193" i="3" s="1"/>
  <c r="F20" i="30"/>
  <c r="F192" i="3" s="1"/>
  <c r="E20" i="30"/>
  <c r="F19" i="30"/>
  <c r="F191" i="3" s="1"/>
  <c r="E19" i="30"/>
  <c r="E191" i="3" s="1"/>
  <c r="D19" i="30"/>
  <c r="D191" i="3" s="1"/>
  <c r="F18" i="30"/>
  <c r="F190" i="3" s="1"/>
  <c r="E18" i="30"/>
  <c r="F17" i="30"/>
  <c r="F189" i="3" s="1"/>
  <c r="E17" i="30"/>
  <c r="E189" i="3" s="1"/>
  <c r="D17" i="30"/>
  <c r="D189" i="3" s="1"/>
  <c r="F16" i="30"/>
  <c r="F188" i="3" s="1"/>
  <c r="E16" i="30"/>
  <c r="F15" i="30"/>
  <c r="F187" i="3" s="1"/>
  <c r="E15" i="30"/>
  <c r="E187" i="3" s="1"/>
  <c r="D15" i="30"/>
  <c r="D187" i="3" s="1"/>
  <c r="F14" i="30"/>
  <c r="F186" i="3" s="1"/>
  <c r="E14" i="30"/>
  <c r="F13" i="30"/>
  <c r="E13" i="30"/>
  <c r="E185" i="3" s="1"/>
  <c r="F12" i="30"/>
  <c r="F184" i="3" s="1"/>
  <c r="E12" i="30"/>
  <c r="F11" i="30"/>
  <c r="E11" i="30"/>
  <c r="D11" i="30"/>
  <c r="D183" i="3" s="1"/>
  <c r="I9" i="30"/>
  <c r="E6" i="30"/>
  <c r="E5" i="30"/>
  <c r="I14" i="2" s="1"/>
  <c r="E4" i="30"/>
  <c r="J14" i="2" s="1"/>
  <c r="AH3" i="30"/>
  <c r="AG3" i="30"/>
  <c r="AF3" i="30"/>
  <c r="AE3" i="30"/>
  <c r="AD3" i="30"/>
  <c r="AC3" i="30"/>
  <c r="AB3" i="30"/>
  <c r="AA3" i="30"/>
  <c r="Z3" i="30"/>
  <c r="Y3" i="30"/>
  <c r="X3" i="30"/>
  <c r="W3" i="30"/>
  <c r="V3" i="30"/>
  <c r="U3" i="30"/>
  <c r="T3" i="30"/>
  <c r="S3" i="30"/>
  <c r="R3" i="30"/>
  <c r="Q3" i="30"/>
  <c r="P3" i="30"/>
  <c r="O3" i="30"/>
  <c r="N3" i="30"/>
  <c r="M3" i="30"/>
  <c r="L3" i="30"/>
  <c r="K3" i="30"/>
  <c r="J3" i="30"/>
  <c r="I3" i="30"/>
  <c r="H3" i="30"/>
  <c r="G3" i="30"/>
  <c r="F30" i="29"/>
  <c r="F182" i="3" s="1"/>
  <c r="E30" i="29"/>
  <c r="F29" i="29"/>
  <c r="F181" i="3" s="1"/>
  <c r="E29" i="29"/>
  <c r="E181" i="3" s="1"/>
  <c r="D29" i="29"/>
  <c r="D181" i="3" s="1"/>
  <c r="F28" i="29"/>
  <c r="F180" i="3" s="1"/>
  <c r="E28" i="29"/>
  <c r="F27" i="29"/>
  <c r="F179" i="3" s="1"/>
  <c r="E27" i="29"/>
  <c r="D27" i="29" s="1"/>
  <c r="D179" i="3" s="1"/>
  <c r="F26" i="29"/>
  <c r="F178" i="3" s="1"/>
  <c r="E26" i="29"/>
  <c r="E178" i="3" s="1"/>
  <c r="D26" i="29"/>
  <c r="D178" i="3" s="1"/>
  <c r="F25" i="29"/>
  <c r="F177" i="3" s="1"/>
  <c r="E25" i="29"/>
  <c r="E177" i="3" s="1"/>
  <c r="D25" i="29"/>
  <c r="D177" i="3" s="1"/>
  <c r="F24" i="29"/>
  <c r="F176" i="3" s="1"/>
  <c r="E24" i="29"/>
  <c r="F23" i="29"/>
  <c r="F175" i="3" s="1"/>
  <c r="E23" i="29"/>
  <c r="D23" i="29" s="1"/>
  <c r="D175" i="3" s="1"/>
  <c r="F22" i="29"/>
  <c r="F174" i="3" s="1"/>
  <c r="E22" i="29"/>
  <c r="E174" i="3" s="1"/>
  <c r="F21" i="29"/>
  <c r="F173" i="3" s="1"/>
  <c r="E21" i="29"/>
  <c r="E173" i="3" s="1"/>
  <c r="D21" i="29"/>
  <c r="D173" i="3" s="1"/>
  <c r="F20" i="29"/>
  <c r="F172" i="3" s="1"/>
  <c r="E20" i="29"/>
  <c r="F19" i="29"/>
  <c r="F171" i="3" s="1"/>
  <c r="E19" i="29"/>
  <c r="D19" i="29" s="1"/>
  <c r="D171" i="3" s="1"/>
  <c r="F18" i="29"/>
  <c r="F170" i="3" s="1"/>
  <c r="E18" i="29"/>
  <c r="E170" i="3" s="1"/>
  <c r="D18" i="29"/>
  <c r="D170" i="3" s="1"/>
  <c r="F17" i="29"/>
  <c r="F169" i="3" s="1"/>
  <c r="E17" i="29"/>
  <c r="E169" i="3" s="1"/>
  <c r="D17" i="29"/>
  <c r="D169" i="3" s="1"/>
  <c r="F16" i="29"/>
  <c r="F168" i="3" s="1"/>
  <c r="E16" i="29"/>
  <c r="F15" i="29"/>
  <c r="F167" i="3" s="1"/>
  <c r="E15" i="29"/>
  <c r="D15" i="29" s="1"/>
  <c r="D167" i="3" s="1"/>
  <c r="F14" i="29"/>
  <c r="F166" i="3" s="1"/>
  <c r="E14" i="29"/>
  <c r="E166" i="3" s="1"/>
  <c r="D14" i="29"/>
  <c r="D166" i="3" s="1"/>
  <c r="F13" i="29"/>
  <c r="F165" i="3" s="1"/>
  <c r="E13" i="29"/>
  <c r="E165" i="3" s="1"/>
  <c r="D13" i="29"/>
  <c r="D165" i="3" s="1"/>
  <c r="F12" i="29"/>
  <c r="F164" i="3" s="1"/>
  <c r="E12" i="29"/>
  <c r="F11" i="29"/>
  <c r="E11" i="29"/>
  <c r="E163" i="3" s="1"/>
  <c r="I9" i="29"/>
  <c r="E6" i="29"/>
  <c r="E5" i="29"/>
  <c r="I13" i="2" s="1"/>
  <c r="E4" i="29"/>
  <c r="J13" i="2" s="1"/>
  <c r="AH3" i="29"/>
  <c r="AG3" i="29"/>
  <c r="AF3" i="29"/>
  <c r="AE3" i="29"/>
  <c r="AD3" i="29"/>
  <c r="AC3" i="29"/>
  <c r="AB3" i="29"/>
  <c r="AA3" i="29"/>
  <c r="Z3" i="29"/>
  <c r="Y3" i="29"/>
  <c r="X3" i="29"/>
  <c r="W3" i="29"/>
  <c r="V3" i="29"/>
  <c r="U3" i="29"/>
  <c r="T3" i="29"/>
  <c r="S3" i="29"/>
  <c r="R3" i="29"/>
  <c r="Q3" i="29"/>
  <c r="P3" i="29"/>
  <c r="O3" i="29"/>
  <c r="N3" i="29"/>
  <c r="M3" i="29"/>
  <c r="L3" i="29"/>
  <c r="K3" i="29"/>
  <c r="J3" i="29"/>
  <c r="I3" i="29"/>
  <c r="H3" i="29"/>
  <c r="G3" i="29"/>
  <c r="D18" i="30" l="1"/>
  <c r="D190" i="3" s="1"/>
  <c r="E190" i="3"/>
  <c r="F3" i="31"/>
  <c r="F203" i="3"/>
  <c r="H15" i="2"/>
  <c r="D16" i="31"/>
  <c r="D208" i="3" s="1"/>
  <c r="E208" i="3"/>
  <c r="D28" i="31"/>
  <c r="D220" i="3" s="1"/>
  <c r="E220" i="3"/>
  <c r="F223" i="3"/>
  <c r="H16" i="2"/>
  <c r="D14" i="32"/>
  <c r="D226" i="3" s="1"/>
  <c r="E226" i="3"/>
  <c r="D22" i="32"/>
  <c r="D234" i="3" s="1"/>
  <c r="E234" i="3"/>
  <c r="D30" i="32"/>
  <c r="D242" i="3" s="1"/>
  <c r="E242" i="3"/>
  <c r="E179" i="3"/>
  <c r="E167" i="3"/>
  <c r="E211" i="3"/>
  <c r="E227" i="3"/>
  <c r="D30" i="29"/>
  <c r="D182" i="3" s="1"/>
  <c r="E182" i="3"/>
  <c r="G14" i="2"/>
  <c r="F3" i="30"/>
  <c r="F185" i="3"/>
  <c r="D16" i="30"/>
  <c r="D188" i="3" s="1"/>
  <c r="E188" i="3"/>
  <c r="D21" i="30"/>
  <c r="D193" i="3" s="1"/>
  <c r="D28" i="30"/>
  <c r="D200" i="3" s="1"/>
  <c r="E200" i="3"/>
  <c r="E3" i="31"/>
  <c r="D12" i="31"/>
  <c r="D204" i="3" s="1"/>
  <c r="E204" i="3"/>
  <c r="D26" i="31"/>
  <c r="D218" i="3" s="1"/>
  <c r="D12" i="32"/>
  <c r="D224" i="3" s="1"/>
  <c r="E224" i="3"/>
  <c r="D20" i="32"/>
  <c r="D232" i="3" s="1"/>
  <c r="E232" i="3"/>
  <c r="D28" i="32"/>
  <c r="D240" i="3" s="1"/>
  <c r="E240" i="3"/>
  <c r="D24" i="31"/>
  <c r="D216" i="3" s="1"/>
  <c r="E216" i="3"/>
  <c r="D3" i="32"/>
  <c r="E16" i="2"/>
  <c r="E175" i="3"/>
  <c r="E183" i="3"/>
  <c r="E219" i="3"/>
  <c r="E235" i="3"/>
  <c r="D20" i="29"/>
  <c r="D172" i="3" s="1"/>
  <c r="E172" i="3"/>
  <c r="D28" i="29"/>
  <c r="D180" i="3" s="1"/>
  <c r="E180" i="3"/>
  <c r="F3" i="29"/>
  <c r="F163" i="3"/>
  <c r="H13" i="2"/>
  <c r="E3" i="30"/>
  <c r="D12" i="30"/>
  <c r="D184" i="3" s="1"/>
  <c r="E184" i="3"/>
  <c r="D18" i="32"/>
  <c r="D230" i="3" s="1"/>
  <c r="E230" i="3"/>
  <c r="D26" i="32"/>
  <c r="D238" i="3" s="1"/>
  <c r="E238" i="3"/>
  <c r="E201" i="3"/>
  <c r="D16" i="29"/>
  <c r="D168" i="3" s="1"/>
  <c r="E168" i="3"/>
  <c r="F183" i="3"/>
  <c r="H14" i="2"/>
  <c r="D14" i="30"/>
  <c r="D186" i="3" s="1"/>
  <c r="E186" i="3"/>
  <c r="D26" i="30"/>
  <c r="D198" i="3" s="1"/>
  <c r="E198" i="3"/>
  <c r="D24" i="30"/>
  <c r="D196" i="3" s="1"/>
  <c r="E196" i="3"/>
  <c r="D12" i="29"/>
  <c r="D164" i="3" s="1"/>
  <c r="E164" i="3"/>
  <c r="D24" i="29"/>
  <c r="D176" i="3" s="1"/>
  <c r="E176" i="3"/>
  <c r="D20" i="31"/>
  <c r="D212" i="3" s="1"/>
  <c r="E212" i="3"/>
  <c r="D16" i="32"/>
  <c r="D228" i="3" s="1"/>
  <c r="E228" i="3"/>
  <c r="D24" i="32"/>
  <c r="D236" i="3" s="1"/>
  <c r="E236" i="3"/>
  <c r="E171" i="3"/>
  <c r="E215" i="3"/>
  <c r="D11" i="29"/>
  <c r="D163" i="3" s="1"/>
  <c r="G13" i="2"/>
  <c r="D22" i="30"/>
  <c r="D194" i="3" s="1"/>
  <c r="E194" i="3"/>
  <c r="E3" i="29"/>
  <c r="D22" i="29"/>
  <c r="D174" i="3" s="1"/>
  <c r="D13" i="30"/>
  <c r="D185" i="3" s="1"/>
  <c r="D20" i="30"/>
  <c r="D192" i="3" s="1"/>
  <c r="E192" i="3"/>
  <c r="D25" i="30"/>
  <c r="D197" i="3" s="1"/>
  <c r="D30" i="30"/>
  <c r="D202" i="3" s="1"/>
  <c r="E202" i="3"/>
  <c r="G15" i="2"/>
  <c r="D18" i="31"/>
  <c r="D210" i="3" s="1"/>
  <c r="D30" i="31"/>
  <c r="D222" i="3" s="1"/>
  <c r="D11" i="32"/>
  <c r="D223" i="3" s="1"/>
  <c r="G16" i="2"/>
  <c r="F3" i="32"/>
  <c r="B149" i="3"/>
  <c r="B148" i="3"/>
  <c r="B147" i="3"/>
  <c r="B146" i="3"/>
  <c r="B145" i="3"/>
  <c r="B144" i="3"/>
  <c r="B143" i="3"/>
  <c r="B123" i="3"/>
  <c r="B103" i="3"/>
  <c r="B83" i="3"/>
  <c r="B63" i="3"/>
  <c r="C12" i="2"/>
  <c r="C11" i="2"/>
  <c r="C9" i="2"/>
  <c r="C6" i="2"/>
  <c r="C7" i="2"/>
  <c r="C8" i="2"/>
  <c r="C5" i="2"/>
  <c r="B23" i="3"/>
  <c r="F16" i="2" l="1"/>
  <c r="F14" i="2"/>
  <c r="F13" i="2"/>
  <c r="F15" i="2"/>
  <c r="D3" i="30"/>
  <c r="E14" i="2"/>
  <c r="D3" i="31"/>
  <c r="E15" i="2"/>
  <c r="D3" i="29"/>
  <c r="E13" i="2"/>
  <c r="B43" i="3"/>
  <c r="F30" i="28"/>
  <c r="F162" i="3" s="1"/>
  <c r="E30" i="28"/>
  <c r="F29" i="28"/>
  <c r="F161" i="3" s="1"/>
  <c r="E29" i="28"/>
  <c r="E161" i="3" s="1"/>
  <c r="F28" i="28"/>
  <c r="F160" i="3" s="1"/>
  <c r="E28" i="28"/>
  <c r="E160" i="3" s="1"/>
  <c r="D28" i="28"/>
  <c r="D160" i="3" s="1"/>
  <c r="F27" i="28"/>
  <c r="F159" i="3" s="1"/>
  <c r="E27" i="28"/>
  <c r="E159" i="3" s="1"/>
  <c r="F26" i="28"/>
  <c r="F158" i="3" s="1"/>
  <c r="E26" i="28"/>
  <c r="E158" i="3" s="1"/>
  <c r="D26" i="28"/>
  <c r="D158" i="3" s="1"/>
  <c r="F25" i="28"/>
  <c r="F157" i="3" s="1"/>
  <c r="E25" i="28"/>
  <c r="E157" i="3" s="1"/>
  <c r="F24" i="28"/>
  <c r="F156" i="3" s="1"/>
  <c r="E24" i="28"/>
  <c r="F23" i="28"/>
  <c r="F155" i="3" s="1"/>
  <c r="E23" i="28"/>
  <c r="E155" i="3" s="1"/>
  <c r="D23" i="28"/>
  <c r="D155" i="3" s="1"/>
  <c r="F22" i="28"/>
  <c r="F154" i="3" s="1"/>
  <c r="E22" i="28"/>
  <c r="F21" i="28"/>
  <c r="F153" i="3" s="1"/>
  <c r="E21" i="28"/>
  <c r="E153" i="3" s="1"/>
  <c r="F20" i="28"/>
  <c r="F152" i="3" s="1"/>
  <c r="E20" i="28"/>
  <c r="E152" i="3" s="1"/>
  <c r="D20" i="28"/>
  <c r="D152" i="3" s="1"/>
  <c r="F19" i="28"/>
  <c r="F151" i="3" s="1"/>
  <c r="E19" i="28"/>
  <c r="E151" i="3" s="1"/>
  <c r="F18" i="28"/>
  <c r="F150" i="3" s="1"/>
  <c r="E18" i="28"/>
  <c r="E150" i="3" s="1"/>
  <c r="D18" i="28"/>
  <c r="D150" i="3" s="1"/>
  <c r="F17" i="28"/>
  <c r="F149" i="3" s="1"/>
  <c r="E17" i="28"/>
  <c r="E149" i="3" s="1"/>
  <c r="F16" i="28"/>
  <c r="F148" i="3" s="1"/>
  <c r="E16" i="28"/>
  <c r="F15" i="28"/>
  <c r="F147" i="3" s="1"/>
  <c r="E15" i="28"/>
  <c r="E147" i="3" s="1"/>
  <c r="D15" i="28"/>
  <c r="D147" i="3" s="1"/>
  <c r="F14" i="28"/>
  <c r="F146" i="3" s="1"/>
  <c r="E14" i="28"/>
  <c r="F13" i="28"/>
  <c r="F145" i="3" s="1"/>
  <c r="E13" i="28"/>
  <c r="E145" i="3" s="1"/>
  <c r="D13" i="28"/>
  <c r="D145" i="3" s="1"/>
  <c r="F12" i="28"/>
  <c r="F144" i="3" s="1"/>
  <c r="E12" i="28"/>
  <c r="E144" i="3" s="1"/>
  <c r="D12" i="28"/>
  <c r="D144" i="3" s="1"/>
  <c r="F11" i="28"/>
  <c r="E11" i="28"/>
  <c r="D11" i="28" s="1"/>
  <c r="D143" i="3" s="1"/>
  <c r="I9" i="28"/>
  <c r="E6" i="28"/>
  <c r="E5" i="28"/>
  <c r="I12" i="2" s="1"/>
  <c r="E4" i="28"/>
  <c r="J12" i="2" s="1"/>
  <c r="AH3" i="28"/>
  <c r="AG3" i="28"/>
  <c r="AF3" i="28"/>
  <c r="AE3" i="28"/>
  <c r="AD3" i="28"/>
  <c r="AC3" i="28"/>
  <c r="AB3" i="28"/>
  <c r="AA3" i="28"/>
  <c r="Z3" i="28"/>
  <c r="Y3" i="28"/>
  <c r="X3" i="28"/>
  <c r="W3" i="28"/>
  <c r="V3" i="28"/>
  <c r="U3" i="28"/>
  <c r="T3" i="28"/>
  <c r="S3" i="28"/>
  <c r="R3" i="28"/>
  <c r="Q3" i="28"/>
  <c r="P3" i="28"/>
  <c r="O3" i="28"/>
  <c r="N3" i="28"/>
  <c r="M3" i="28"/>
  <c r="L3" i="28"/>
  <c r="K3" i="28"/>
  <c r="J3" i="28"/>
  <c r="I3" i="28"/>
  <c r="H3" i="28"/>
  <c r="G3" i="28"/>
  <c r="E3" i="28"/>
  <c r="F142" i="3"/>
  <c r="F141" i="3"/>
  <c r="E141" i="3"/>
  <c r="F140" i="3"/>
  <c r="E140" i="3"/>
  <c r="D28" i="27"/>
  <c r="D140" i="3" s="1"/>
  <c r="F139" i="3"/>
  <c r="E139" i="3"/>
  <c r="F138" i="3"/>
  <c r="E138" i="3"/>
  <c r="D26" i="27"/>
  <c r="D138" i="3" s="1"/>
  <c r="F137" i="3"/>
  <c r="F136" i="3"/>
  <c r="F135" i="3"/>
  <c r="E135" i="3"/>
  <c r="D23" i="27"/>
  <c r="D135" i="3" s="1"/>
  <c r="F134" i="3"/>
  <c r="F133" i="3"/>
  <c r="E133" i="3"/>
  <c r="F132" i="3"/>
  <c r="E132" i="3"/>
  <c r="F131" i="3"/>
  <c r="E131" i="3"/>
  <c r="F130" i="3"/>
  <c r="E130" i="3"/>
  <c r="F129" i="3"/>
  <c r="F128" i="3"/>
  <c r="F127" i="3"/>
  <c r="E127" i="3"/>
  <c r="F126" i="3"/>
  <c r="F125" i="3"/>
  <c r="E125" i="3"/>
  <c r="F124" i="3"/>
  <c r="E124" i="3"/>
  <c r="I11" i="2"/>
  <c r="J11" i="2"/>
  <c r="AH3" i="27"/>
  <c r="AG3" i="27"/>
  <c r="AF3" i="27"/>
  <c r="AE3" i="27"/>
  <c r="AD3" i="27"/>
  <c r="AC3" i="27"/>
  <c r="AB3" i="27"/>
  <c r="AA3" i="27"/>
  <c r="Z3" i="27"/>
  <c r="Y3" i="27"/>
  <c r="X3" i="27"/>
  <c r="W3" i="27"/>
  <c r="V3" i="27"/>
  <c r="U3" i="27"/>
  <c r="T3" i="27"/>
  <c r="S3" i="27"/>
  <c r="R3" i="27"/>
  <c r="Q3" i="27"/>
  <c r="P3" i="27"/>
  <c r="O3" i="27"/>
  <c r="N3" i="27"/>
  <c r="M3" i="27"/>
  <c r="L3" i="27"/>
  <c r="K3" i="27"/>
  <c r="J3" i="27"/>
  <c r="I3" i="27"/>
  <c r="H3" i="27"/>
  <c r="G3" i="27"/>
  <c r="F122" i="3"/>
  <c r="F121" i="3"/>
  <c r="E121" i="3"/>
  <c r="F120" i="3"/>
  <c r="E120" i="3"/>
  <c r="F119" i="3"/>
  <c r="F118" i="3"/>
  <c r="E118" i="3"/>
  <c r="D26" i="26"/>
  <c r="D118" i="3" s="1"/>
  <c r="F117" i="3"/>
  <c r="F116" i="3"/>
  <c r="F115" i="3"/>
  <c r="E115" i="3"/>
  <c r="F114" i="3"/>
  <c r="F113" i="3"/>
  <c r="E113" i="3"/>
  <c r="F112" i="3"/>
  <c r="E112" i="3"/>
  <c r="F111" i="3"/>
  <c r="F110" i="3"/>
  <c r="E110" i="3"/>
  <c r="F109" i="3"/>
  <c r="F108" i="3"/>
  <c r="F107" i="3"/>
  <c r="E107" i="3"/>
  <c r="F106" i="3"/>
  <c r="F105" i="3"/>
  <c r="E105" i="3"/>
  <c r="F104" i="3"/>
  <c r="E104" i="3"/>
  <c r="I9" i="2"/>
  <c r="J9" i="2"/>
  <c r="AH3" i="26"/>
  <c r="AG3" i="26"/>
  <c r="AF3" i="26"/>
  <c r="AE3" i="26"/>
  <c r="AD3" i="26"/>
  <c r="AC3" i="26"/>
  <c r="AB3" i="26"/>
  <c r="AA3" i="26"/>
  <c r="Z3" i="26"/>
  <c r="Y3" i="26"/>
  <c r="X3" i="26"/>
  <c r="W3" i="26"/>
  <c r="V3" i="26"/>
  <c r="U3" i="26"/>
  <c r="T3" i="26"/>
  <c r="S3" i="26"/>
  <c r="R3" i="26"/>
  <c r="Q3" i="26"/>
  <c r="P3" i="26"/>
  <c r="O3" i="26"/>
  <c r="N3" i="26"/>
  <c r="M3" i="26"/>
  <c r="L3" i="26"/>
  <c r="K3" i="26"/>
  <c r="J3" i="26"/>
  <c r="I3" i="26"/>
  <c r="H3" i="26"/>
  <c r="G3" i="26"/>
  <c r="F102" i="3"/>
  <c r="F101" i="3"/>
  <c r="E101" i="3"/>
  <c r="F100" i="3"/>
  <c r="E100" i="3"/>
  <c r="F99" i="3"/>
  <c r="E99" i="3"/>
  <c r="F98" i="3"/>
  <c r="F97" i="3"/>
  <c r="F96" i="3"/>
  <c r="E96" i="3"/>
  <c r="F95" i="3"/>
  <c r="E95" i="3"/>
  <c r="F94" i="3"/>
  <c r="F93" i="3"/>
  <c r="E93" i="3"/>
  <c r="F92" i="3"/>
  <c r="E92" i="3"/>
  <c r="F91" i="3"/>
  <c r="E91" i="3"/>
  <c r="F90" i="3"/>
  <c r="F89" i="3"/>
  <c r="F88" i="3"/>
  <c r="E88" i="3"/>
  <c r="F87" i="3"/>
  <c r="E87" i="3"/>
  <c r="F86" i="3"/>
  <c r="F85" i="3"/>
  <c r="E85" i="3"/>
  <c r="F84" i="3"/>
  <c r="E84" i="3"/>
  <c r="I6" i="2"/>
  <c r="J6" i="2"/>
  <c r="AH3" i="25"/>
  <c r="AG3" i="25"/>
  <c r="AF3" i="25"/>
  <c r="AE3" i="25"/>
  <c r="AD3" i="25"/>
  <c r="AC3" i="25"/>
  <c r="AB3" i="25"/>
  <c r="AA3" i="25"/>
  <c r="Z3" i="25"/>
  <c r="Y3" i="25"/>
  <c r="X3" i="25"/>
  <c r="W3" i="25"/>
  <c r="V3" i="25"/>
  <c r="U3" i="25"/>
  <c r="T3" i="25"/>
  <c r="S3" i="25"/>
  <c r="R3" i="25"/>
  <c r="Q3" i="25"/>
  <c r="P3" i="25"/>
  <c r="O3" i="25"/>
  <c r="N3" i="25"/>
  <c r="M3" i="25"/>
  <c r="L3" i="25"/>
  <c r="K3" i="25"/>
  <c r="J3" i="25"/>
  <c r="I3" i="25"/>
  <c r="H3" i="25"/>
  <c r="G3" i="25"/>
  <c r="F82" i="3"/>
  <c r="F81" i="3"/>
  <c r="E81" i="3"/>
  <c r="F80" i="3"/>
  <c r="E80" i="3"/>
  <c r="F79" i="3"/>
  <c r="E79" i="3"/>
  <c r="F78" i="3"/>
  <c r="E78" i="3"/>
  <c r="F77" i="3"/>
  <c r="F76" i="3"/>
  <c r="F75" i="3"/>
  <c r="F74" i="3"/>
  <c r="F73" i="3"/>
  <c r="E73" i="3"/>
  <c r="D21" i="24"/>
  <c r="D73" i="3" s="1"/>
  <c r="F72" i="3"/>
  <c r="E72" i="3"/>
  <c r="F71" i="3"/>
  <c r="E71" i="3"/>
  <c r="D19" i="24"/>
  <c r="D71" i="3" s="1"/>
  <c r="F70" i="3"/>
  <c r="E70" i="3"/>
  <c r="F69" i="3"/>
  <c r="F68" i="3"/>
  <c r="F67" i="3"/>
  <c r="F66" i="3"/>
  <c r="F65" i="3"/>
  <c r="E65" i="3"/>
  <c r="F64" i="3"/>
  <c r="E64" i="3"/>
  <c r="I7" i="2"/>
  <c r="J7" i="2"/>
  <c r="AH3" i="24"/>
  <c r="AG3" i="24"/>
  <c r="AF3" i="24"/>
  <c r="AE3" i="24"/>
  <c r="AD3" i="24"/>
  <c r="AC3" i="24"/>
  <c r="AB3" i="24"/>
  <c r="AA3" i="24"/>
  <c r="Z3" i="24"/>
  <c r="Y3" i="24"/>
  <c r="X3" i="24"/>
  <c r="W3" i="24"/>
  <c r="V3" i="24"/>
  <c r="U3" i="24"/>
  <c r="T3" i="24"/>
  <c r="S3" i="24"/>
  <c r="R3" i="24"/>
  <c r="Q3" i="24"/>
  <c r="P3" i="24"/>
  <c r="O3" i="24"/>
  <c r="N3" i="24"/>
  <c r="M3" i="24"/>
  <c r="L3" i="24"/>
  <c r="K3" i="24"/>
  <c r="J3" i="24"/>
  <c r="I3" i="24"/>
  <c r="H3" i="24"/>
  <c r="G3" i="24"/>
  <c r="F62" i="3"/>
  <c r="F61" i="3"/>
  <c r="E61" i="3"/>
  <c r="D29" i="23"/>
  <c r="D61" i="3" s="1"/>
  <c r="F60" i="3"/>
  <c r="E60" i="3"/>
  <c r="F59" i="3"/>
  <c r="E59" i="3"/>
  <c r="D27" i="23"/>
  <c r="D59" i="3" s="1"/>
  <c r="F58" i="3"/>
  <c r="E58" i="3"/>
  <c r="F57" i="3"/>
  <c r="E57" i="3"/>
  <c r="D25" i="23"/>
  <c r="D57" i="3" s="1"/>
  <c r="F56" i="3"/>
  <c r="F55" i="3"/>
  <c r="E55" i="3"/>
  <c r="D23" i="23"/>
  <c r="D55" i="3" s="1"/>
  <c r="F54" i="3"/>
  <c r="F53" i="3"/>
  <c r="E53" i="3"/>
  <c r="F52" i="3"/>
  <c r="E52" i="3"/>
  <c r="F51" i="3"/>
  <c r="E51" i="3"/>
  <c r="F50" i="3"/>
  <c r="E50" i="3"/>
  <c r="F49" i="3"/>
  <c r="E49" i="3"/>
  <c r="F48" i="3"/>
  <c r="F47" i="3"/>
  <c r="E47" i="3"/>
  <c r="F46" i="3"/>
  <c r="F45" i="3"/>
  <c r="E45" i="3"/>
  <c r="F44" i="3"/>
  <c r="E44" i="3"/>
  <c r="I8" i="2"/>
  <c r="J8" i="2"/>
  <c r="AH3" i="23"/>
  <c r="AG3" i="23"/>
  <c r="AF3" i="23"/>
  <c r="AE3" i="23"/>
  <c r="AD3" i="23"/>
  <c r="AC3" i="23"/>
  <c r="AB3" i="23"/>
  <c r="AA3" i="23"/>
  <c r="Z3" i="23"/>
  <c r="Y3" i="23"/>
  <c r="X3" i="23"/>
  <c r="W3" i="23"/>
  <c r="V3" i="23"/>
  <c r="U3" i="23"/>
  <c r="T3" i="23"/>
  <c r="S3" i="23"/>
  <c r="R3" i="23"/>
  <c r="Q3" i="23"/>
  <c r="P3" i="23"/>
  <c r="O3" i="23"/>
  <c r="N3" i="23"/>
  <c r="M3" i="23"/>
  <c r="L3" i="23"/>
  <c r="K3" i="23"/>
  <c r="J3" i="23"/>
  <c r="I3" i="23"/>
  <c r="H3" i="23"/>
  <c r="G3" i="23"/>
  <c r="F42" i="3"/>
  <c r="F41" i="3"/>
  <c r="E41" i="3"/>
  <c r="D29" i="22"/>
  <c r="D41" i="3" s="1"/>
  <c r="F40" i="3"/>
  <c r="E40" i="3"/>
  <c r="F39" i="3"/>
  <c r="E39" i="3"/>
  <c r="D27" i="22"/>
  <c r="D39" i="3" s="1"/>
  <c r="F38" i="3"/>
  <c r="E38" i="3"/>
  <c r="F37" i="3"/>
  <c r="F36" i="3"/>
  <c r="F35" i="3"/>
  <c r="E35" i="3"/>
  <c r="F34" i="3"/>
  <c r="F33" i="3"/>
  <c r="E33" i="3"/>
  <c r="F32" i="3"/>
  <c r="E32" i="3"/>
  <c r="D20" i="22"/>
  <c r="D32" i="3" s="1"/>
  <c r="F31" i="3"/>
  <c r="E31" i="3"/>
  <c r="F30" i="3"/>
  <c r="E30" i="3"/>
  <c r="F29" i="3"/>
  <c r="F28" i="3"/>
  <c r="F27" i="3"/>
  <c r="E27" i="3"/>
  <c r="F26" i="3"/>
  <c r="F25" i="3"/>
  <c r="E25" i="3"/>
  <c r="F24" i="3"/>
  <c r="E24" i="3"/>
  <c r="I5" i="2"/>
  <c r="J5" i="2"/>
  <c r="AH3" i="22"/>
  <c r="AG3" i="22"/>
  <c r="AF3" i="22"/>
  <c r="AE3" i="22"/>
  <c r="AD3" i="22"/>
  <c r="AC3" i="22"/>
  <c r="AB3" i="22"/>
  <c r="AA3" i="22"/>
  <c r="Z3" i="22"/>
  <c r="Y3" i="22"/>
  <c r="X3" i="22"/>
  <c r="W3" i="22"/>
  <c r="V3" i="22"/>
  <c r="U3" i="22"/>
  <c r="T3" i="22"/>
  <c r="S3" i="22"/>
  <c r="R3" i="22"/>
  <c r="Q3" i="22"/>
  <c r="P3" i="22"/>
  <c r="O3" i="22"/>
  <c r="N3" i="22"/>
  <c r="M3" i="22"/>
  <c r="L3" i="22"/>
  <c r="K3" i="22"/>
  <c r="J3" i="22"/>
  <c r="I3" i="22"/>
  <c r="H3" i="22"/>
  <c r="G3" i="22"/>
  <c r="D18" i="22" l="1"/>
  <c r="D30" i="3" s="1"/>
  <c r="D21" i="26"/>
  <c r="D113" i="3" s="1"/>
  <c r="D11" i="27"/>
  <c r="D123" i="3" s="1"/>
  <c r="D23" i="26"/>
  <c r="D115" i="3" s="1"/>
  <c r="D28" i="26"/>
  <c r="D120" i="3" s="1"/>
  <c r="D20" i="26"/>
  <c r="D112" i="3" s="1"/>
  <c r="D15" i="27"/>
  <c r="D127" i="3" s="1"/>
  <c r="D11" i="25"/>
  <c r="D83" i="3" s="1"/>
  <c r="D13" i="22"/>
  <c r="D25" i="3" s="1"/>
  <c r="D15" i="26"/>
  <c r="D107" i="3" s="1"/>
  <c r="D11" i="24"/>
  <c r="D63" i="3" s="1"/>
  <c r="D17" i="22"/>
  <c r="D29" i="3" s="1"/>
  <c r="E29" i="3"/>
  <c r="D22" i="22"/>
  <c r="D34" i="3" s="1"/>
  <c r="E34" i="3"/>
  <c r="D20" i="25"/>
  <c r="D92" i="3" s="1"/>
  <c r="D22" i="25"/>
  <c r="D94" i="3" s="1"/>
  <c r="E94" i="3"/>
  <c r="D27" i="25"/>
  <c r="D99" i="3" s="1"/>
  <c r="D29" i="25"/>
  <c r="D101" i="3" s="1"/>
  <c r="D30" i="26"/>
  <c r="D122" i="3" s="1"/>
  <c r="E122" i="3"/>
  <c r="D25" i="27"/>
  <c r="D137" i="3" s="1"/>
  <c r="E137" i="3"/>
  <c r="D30" i="28"/>
  <c r="D162" i="3" s="1"/>
  <c r="E162" i="3"/>
  <c r="D14" i="23"/>
  <c r="D46" i="3" s="1"/>
  <c r="E46" i="3"/>
  <c r="D17" i="24"/>
  <c r="D69" i="3" s="1"/>
  <c r="E69" i="3"/>
  <c r="D24" i="24"/>
  <c r="D76" i="3" s="1"/>
  <c r="E76" i="3"/>
  <c r="D18" i="25"/>
  <c r="D90" i="3" s="1"/>
  <c r="E90" i="3"/>
  <c r="D16" i="26"/>
  <c r="D108" i="3" s="1"/>
  <c r="E108" i="3"/>
  <c r="D16" i="27"/>
  <c r="D128" i="3" s="1"/>
  <c r="E128" i="3"/>
  <c r="D24" i="28"/>
  <c r="D156" i="3" s="1"/>
  <c r="E156" i="3"/>
  <c r="D16" i="23"/>
  <c r="D48" i="3" s="1"/>
  <c r="E48" i="3"/>
  <c r="D16" i="22"/>
  <c r="D28" i="3" s="1"/>
  <c r="E28" i="3"/>
  <c r="D23" i="22"/>
  <c r="D35" i="3" s="1"/>
  <c r="D17" i="23"/>
  <c r="D49" i="3" s="1"/>
  <c r="D19" i="23"/>
  <c r="D51" i="3" s="1"/>
  <c r="D21" i="23"/>
  <c r="D53" i="3" s="1"/>
  <c r="D27" i="24"/>
  <c r="D79" i="3" s="1"/>
  <c r="D29" i="24"/>
  <c r="D81" i="3" s="1"/>
  <c r="D16" i="25"/>
  <c r="D88" i="3" s="1"/>
  <c r="D23" i="25"/>
  <c r="D95" i="3" s="1"/>
  <c r="D25" i="25"/>
  <c r="D97" i="3" s="1"/>
  <c r="E97" i="3"/>
  <c r="D14" i="26"/>
  <c r="D106" i="3" s="1"/>
  <c r="E106" i="3"/>
  <c r="D19" i="26"/>
  <c r="D111" i="3" s="1"/>
  <c r="E111" i="3"/>
  <c r="E3" i="27"/>
  <c r="E11" i="2" s="1"/>
  <c r="D12" i="27"/>
  <c r="D124" i="3" s="1"/>
  <c r="D14" i="27"/>
  <c r="D126" i="3" s="1"/>
  <c r="E126" i="3"/>
  <c r="D19" i="27"/>
  <c r="D131" i="3" s="1"/>
  <c r="D21" i="27"/>
  <c r="D133" i="3" s="1"/>
  <c r="D30" i="27"/>
  <c r="D142" i="3" s="1"/>
  <c r="E142" i="3"/>
  <c r="G12" i="2"/>
  <c r="E143" i="3"/>
  <c r="D22" i="28"/>
  <c r="D154" i="3" s="1"/>
  <c r="E154" i="3"/>
  <c r="D25" i="22"/>
  <c r="D37" i="3" s="1"/>
  <c r="E37" i="3"/>
  <c r="D14" i="22"/>
  <c r="D26" i="3" s="1"/>
  <c r="E26" i="3"/>
  <c r="D19" i="22"/>
  <c r="D31" i="3" s="1"/>
  <c r="D21" i="22"/>
  <c r="D33" i="3" s="1"/>
  <c r="D26" i="22"/>
  <c r="D38" i="3" s="1"/>
  <c r="D28" i="22"/>
  <c r="D40" i="3" s="1"/>
  <c r="D30" i="22"/>
  <c r="D42" i="3" s="1"/>
  <c r="E42" i="3"/>
  <c r="D15" i="23"/>
  <c r="D47" i="3" s="1"/>
  <c r="D26" i="23"/>
  <c r="D58" i="3" s="1"/>
  <c r="D28" i="23"/>
  <c r="D60" i="3" s="1"/>
  <c r="D30" i="23"/>
  <c r="D62" i="3" s="1"/>
  <c r="E62" i="3"/>
  <c r="D15" i="24"/>
  <c r="D67" i="3" s="1"/>
  <c r="E67" i="3"/>
  <c r="D18" i="24"/>
  <c r="D70" i="3" s="1"/>
  <c r="D20" i="24"/>
  <c r="D72" i="3" s="1"/>
  <c r="D22" i="24"/>
  <c r="D74" i="3" s="1"/>
  <c r="E74" i="3"/>
  <c r="D25" i="24"/>
  <c r="D77" i="3" s="1"/>
  <c r="E77" i="3"/>
  <c r="D14" i="25"/>
  <c r="D86" i="3" s="1"/>
  <c r="E86" i="3"/>
  <c r="D19" i="25"/>
  <c r="D91" i="3" s="1"/>
  <c r="D21" i="25"/>
  <c r="D93" i="3" s="1"/>
  <c r="D28" i="25"/>
  <c r="D100" i="3" s="1"/>
  <c r="D30" i="25"/>
  <c r="D102" i="3" s="1"/>
  <c r="E102" i="3"/>
  <c r="D17" i="26"/>
  <c r="D109" i="3" s="1"/>
  <c r="E109" i="3"/>
  <c r="D24" i="26"/>
  <c r="D116" i="3" s="1"/>
  <c r="E116" i="3"/>
  <c r="D29" i="26"/>
  <c r="D121" i="3" s="1"/>
  <c r="D17" i="27"/>
  <c r="D129" i="3" s="1"/>
  <c r="E129" i="3"/>
  <c r="F3" i="28"/>
  <c r="H12" i="2"/>
  <c r="F12" i="2" s="1"/>
  <c r="F143" i="3"/>
  <c r="D16" i="28"/>
  <c r="D148" i="3" s="1"/>
  <c r="E148" i="3"/>
  <c r="D25" i="28"/>
  <c r="D157" i="3" s="1"/>
  <c r="D27" i="28"/>
  <c r="D159" i="3" s="1"/>
  <c r="D29" i="28"/>
  <c r="D161" i="3" s="1"/>
  <c r="D24" i="23"/>
  <c r="D56" i="3" s="1"/>
  <c r="E56" i="3"/>
  <c r="D26" i="25"/>
  <c r="D98" i="3" s="1"/>
  <c r="E98" i="3"/>
  <c r="D22" i="26"/>
  <c r="D114" i="3" s="1"/>
  <c r="E114" i="3"/>
  <c r="D27" i="26"/>
  <c r="D119" i="3" s="1"/>
  <c r="E119" i="3"/>
  <c r="D24" i="27"/>
  <c r="D136" i="3" s="1"/>
  <c r="E136" i="3"/>
  <c r="D3" i="28"/>
  <c r="E12" i="2"/>
  <c r="D14" i="28"/>
  <c r="D146" i="3" s="1"/>
  <c r="E146" i="3"/>
  <c r="D15" i="22"/>
  <c r="D27" i="3" s="1"/>
  <c r="D24" i="22"/>
  <c r="D36" i="3" s="1"/>
  <c r="E36" i="3"/>
  <c r="D18" i="23"/>
  <c r="D50" i="3" s="1"/>
  <c r="D20" i="23"/>
  <c r="D52" i="3" s="1"/>
  <c r="D22" i="23"/>
  <c r="D54" i="3" s="1"/>
  <c r="E54" i="3"/>
  <c r="D16" i="24"/>
  <c r="D68" i="3" s="1"/>
  <c r="E68" i="3"/>
  <c r="D23" i="24"/>
  <c r="D75" i="3" s="1"/>
  <c r="E75" i="3"/>
  <c r="D26" i="24"/>
  <c r="D78" i="3" s="1"/>
  <c r="D28" i="24"/>
  <c r="D80" i="3" s="1"/>
  <c r="D30" i="24"/>
  <c r="D82" i="3" s="1"/>
  <c r="E82" i="3"/>
  <c r="D15" i="25"/>
  <c r="D87" i="3" s="1"/>
  <c r="D17" i="25"/>
  <c r="D89" i="3" s="1"/>
  <c r="E89" i="3"/>
  <c r="D24" i="25"/>
  <c r="D96" i="3" s="1"/>
  <c r="D13" i="26"/>
  <c r="D105" i="3" s="1"/>
  <c r="D18" i="26"/>
  <c r="D110" i="3" s="1"/>
  <c r="D25" i="26"/>
  <c r="D117" i="3" s="1"/>
  <c r="E117" i="3"/>
  <c r="D13" i="27"/>
  <c r="D125" i="3" s="1"/>
  <c r="D18" i="27"/>
  <c r="D130" i="3" s="1"/>
  <c r="D20" i="27"/>
  <c r="D132" i="3" s="1"/>
  <c r="D22" i="27"/>
  <c r="D134" i="3" s="1"/>
  <c r="E134" i="3"/>
  <c r="D27" i="27"/>
  <c r="D139" i="3" s="1"/>
  <c r="D29" i="27"/>
  <c r="D141" i="3" s="1"/>
  <c r="D17" i="28"/>
  <c r="D149" i="3" s="1"/>
  <c r="D19" i="28"/>
  <c r="D151" i="3" s="1"/>
  <c r="D21" i="28"/>
  <c r="D153" i="3" s="1"/>
  <c r="E3" i="23"/>
  <c r="E8" i="2" s="1"/>
  <c r="D12" i="23"/>
  <c r="D44" i="3" s="1"/>
  <c r="F3" i="27"/>
  <c r="F123" i="3"/>
  <c r="H11" i="2"/>
  <c r="E123" i="3"/>
  <c r="G11" i="2"/>
  <c r="D14" i="24"/>
  <c r="D66" i="3" s="1"/>
  <c r="E66" i="3"/>
  <c r="D12" i="22"/>
  <c r="D24" i="3" s="1"/>
  <c r="E3" i="22"/>
  <c r="E5" i="2" s="1"/>
  <c r="E3" i="26"/>
  <c r="E9" i="2" s="1"/>
  <c r="D12" i="26"/>
  <c r="D104" i="3" s="1"/>
  <c r="F3" i="26"/>
  <c r="H9" i="2"/>
  <c r="F103" i="3"/>
  <c r="D11" i="26"/>
  <c r="D103" i="3" s="1"/>
  <c r="E103" i="3"/>
  <c r="G9" i="2"/>
  <c r="E3" i="25"/>
  <c r="E6" i="2" s="1"/>
  <c r="D13" i="25"/>
  <c r="D85" i="3" s="1"/>
  <c r="D12" i="25"/>
  <c r="D84" i="3" s="1"/>
  <c r="F3" i="25"/>
  <c r="F83" i="3"/>
  <c r="H6" i="2"/>
  <c r="G6" i="2"/>
  <c r="E83" i="3"/>
  <c r="D13" i="24"/>
  <c r="D65" i="3" s="1"/>
  <c r="E3" i="24"/>
  <c r="E7" i="2" s="1"/>
  <c r="D12" i="24"/>
  <c r="D64" i="3" s="1"/>
  <c r="F63" i="3"/>
  <c r="H7" i="2"/>
  <c r="G7" i="2"/>
  <c r="E63" i="3"/>
  <c r="D13" i="23"/>
  <c r="D45" i="3" s="1"/>
  <c r="F3" i="23"/>
  <c r="F43" i="3"/>
  <c r="H8" i="2"/>
  <c r="D11" i="23"/>
  <c r="D43" i="3" s="1"/>
  <c r="E43" i="3"/>
  <c r="G8" i="2"/>
  <c r="F3" i="22"/>
  <c r="H5" i="2"/>
  <c r="F23" i="3"/>
  <c r="G5" i="2"/>
  <c r="E23" i="3"/>
  <c r="D11" i="22"/>
  <c r="D23" i="3" s="1"/>
  <c r="F3" i="24"/>
  <c r="E4" i="3"/>
  <c r="F4" i="3"/>
  <c r="E5" i="3"/>
  <c r="F5" i="3"/>
  <c r="E6" i="3"/>
  <c r="F6" i="3"/>
  <c r="E7" i="3"/>
  <c r="F7" i="3"/>
  <c r="E8" i="3"/>
  <c r="F8" i="3"/>
  <c r="E9" i="3"/>
  <c r="F9" i="3"/>
  <c r="E10" i="3"/>
  <c r="F10" i="3"/>
  <c r="E11" i="3"/>
  <c r="F11" i="3"/>
  <c r="E12" i="3"/>
  <c r="F12" i="3"/>
  <c r="E13" i="3"/>
  <c r="F13" i="3"/>
  <c r="E14" i="3"/>
  <c r="F14" i="3"/>
  <c r="E15" i="3"/>
  <c r="F15" i="3"/>
  <c r="E16" i="3"/>
  <c r="F16" i="3"/>
  <c r="E17" i="3"/>
  <c r="F17" i="3"/>
  <c r="E18" i="3"/>
  <c r="F18" i="3"/>
  <c r="E19" i="3"/>
  <c r="F19" i="3"/>
  <c r="E20" i="3"/>
  <c r="F20" i="3"/>
  <c r="E21" i="3"/>
  <c r="F21" i="3"/>
  <c r="E22" i="3"/>
  <c r="F22" i="3"/>
  <c r="D3" i="27" l="1"/>
  <c r="D3" i="22"/>
  <c r="D3" i="26"/>
  <c r="D3" i="24"/>
  <c r="D3" i="23"/>
  <c r="F5" i="2"/>
  <c r="F11" i="2"/>
  <c r="F9" i="2"/>
  <c r="D3" i="25"/>
  <c r="F6" i="2"/>
  <c r="F7" i="2"/>
  <c r="F8" i="2"/>
  <c r="H10" i="2"/>
  <c r="F3" i="3"/>
  <c r="E3" i="3"/>
  <c r="G10" i="2"/>
  <c r="F3" i="1"/>
  <c r="F10" i="2" l="1"/>
  <c r="D12" i="1"/>
  <c r="D4" i="3" s="1"/>
  <c r="D13" i="1"/>
  <c r="D5" i="3" s="1"/>
  <c r="D14" i="1"/>
  <c r="D6" i="3" s="1"/>
  <c r="D15" i="1"/>
  <c r="D7" i="3" s="1"/>
  <c r="D16" i="1"/>
  <c r="D8" i="3" s="1"/>
  <c r="D17" i="1"/>
  <c r="D9" i="3" s="1"/>
  <c r="D18" i="1"/>
  <c r="D10" i="3" s="1"/>
  <c r="D19" i="1"/>
  <c r="D11" i="3" s="1"/>
  <c r="D20" i="1"/>
  <c r="D12" i="3" s="1"/>
  <c r="D21" i="1"/>
  <c r="D13" i="3" s="1"/>
  <c r="D22" i="1"/>
  <c r="D14" i="3" s="1"/>
  <c r="D23" i="1"/>
  <c r="D15" i="3" s="1"/>
  <c r="D24" i="1"/>
  <c r="D16" i="3" s="1"/>
  <c r="D25" i="1"/>
  <c r="D17" i="3" s="1"/>
  <c r="D26" i="1"/>
  <c r="D18" i="3" s="1"/>
  <c r="D27" i="1"/>
  <c r="D19" i="3" s="1"/>
  <c r="D28" i="1"/>
  <c r="D20" i="3" s="1"/>
  <c r="D29" i="1"/>
  <c r="D21" i="3" s="1"/>
  <c r="D30" i="1"/>
  <c r="D22" i="3" s="1"/>
  <c r="D11" i="1" l="1"/>
  <c r="D3" i="3" s="1"/>
  <c r="B3" i="3" l="1"/>
  <c r="I10" i="2" l="1"/>
  <c r="C10" i="2" l="1"/>
  <c r="F24" i="2" l="1"/>
  <c r="G24" i="2" s="1"/>
  <c r="F23" i="2"/>
  <c r="G23" i="2" s="1"/>
  <c r="E25" i="2"/>
  <c r="E27" i="2" s="1"/>
  <c r="E28" i="2" s="1"/>
  <c r="E3" i="1" l="1"/>
  <c r="J10" i="2"/>
  <c r="B9" i="30"/>
  <c r="B9" i="32"/>
  <c r="B9" i="31"/>
  <c r="B9" i="29"/>
  <c r="B9" i="24"/>
  <c r="B9" i="27"/>
  <c r="B9" i="23"/>
  <c r="B9" i="28"/>
  <c r="B9" i="26"/>
  <c r="B9" i="25"/>
  <c r="B9" i="22"/>
  <c r="B9" i="1"/>
  <c r="F25" i="2"/>
  <c r="B29" i="29" l="1"/>
  <c r="B15" i="29"/>
  <c r="B23" i="29"/>
  <c r="B12" i="29"/>
  <c r="B20" i="29"/>
  <c r="B28" i="29"/>
  <c r="B17" i="29"/>
  <c r="B25" i="29"/>
  <c r="B14" i="29"/>
  <c r="B22" i="29"/>
  <c r="B30" i="29"/>
  <c r="B11" i="29"/>
  <c r="B19" i="29"/>
  <c r="B27" i="29"/>
  <c r="B16" i="29"/>
  <c r="B24" i="29"/>
  <c r="B13" i="29"/>
  <c r="B21" i="29"/>
  <c r="B18" i="29"/>
  <c r="B26" i="29"/>
  <c r="B29" i="31"/>
  <c r="B30" i="31"/>
  <c r="B18" i="31"/>
  <c r="B14" i="31"/>
  <c r="B22" i="31"/>
  <c r="B26" i="31"/>
  <c r="B11" i="31"/>
  <c r="B19" i="31"/>
  <c r="B27" i="31"/>
  <c r="B16" i="31"/>
  <c r="B24" i="31"/>
  <c r="B13" i="31"/>
  <c r="B21" i="31"/>
  <c r="B15" i="31"/>
  <c r="B23" i="31"/>
  <c r="B12" i="31"/>
  <c r="B20" i="31"/>
  <c r="B28" i="31"/>
  <c r="B17" i="31"/>
  <c r="B25" i="31"/>
  <c r="B29" i="28"/>
  <c r="B23" i="28"/>
  <c r="B18" i="28"/>
  <c r="B15" i="28"/>
  <c r="B26" i="28"/>
  <c r="B20" i="28"/>
  <c r="B28" i="28"/>
  <c r="B14" i="28"/>
  <c r="B30" i="28"/>
  <c r="B25" i="28"/>
  <c r="B19" i="28"/>
  <c r="B24" i="28"/>
  <c r="B21" i="28"/>
  <c r="B12" i="28"/>
  <c r="B17" i="28"/>
  <c r="B22" i="28"/>
  <c r="B11" i="28"/>
  <c r="B27" i="28"/>
  <c r="B16" i="28"/>
  <c r="B13" i="28"/>
  <c r="B27" i="25"/>
  <c r="B21" i="25"/>
  <c r="B29" i="25"/>
  <c r="B16" i="25"/>
  <c r="B24" i="25"/>
  <c r="B18" i="25"/>
  <c r="B26" i="25"/>
  <c r="B14" i="25"/>
  <c r="B30" i="25"/>
  <c r="B13" i="25"/>
  <c r="B23" i="25"/>
  <c r="B25" i="25"/>
  <c r="B20" i="25"/>
  <c r="B11" i="25"/>
  <c r="B22" i="25"/>
  <c r="B28" i="25"/>
  <c r="B15" i="25"/>
  <c r="B12" i="25"/>
  <c r="B17" i="25"/>
  <c r="B19" i="25"/>
  <c r="B29" i="32"/>
  <c r="B14" i="32"/>
  <c r="B26" i="32"/>
  <c r="B30" i="32"/>
  <c r="B18" i="32"/>
  <c r="B22" i="32"/>
  <c r="B16" i="32"/>
  <c r="B24" i="32"/>
  <c r="B13" i="32"/>
  <c r="B11" i="32"/>
  <c r="B19" i="32"/>
  <c r="B27" i="32"/>
  <c r="B17" i="32"/>
  <c r="B25" i="32"/>
  <c r="B20" i="32"/>
  <c r="B28" i="32"/>
  <c r="B15" i="32"/>
  <c r="B23" i="32"/>
  <c r="B12" i="32"/>
  <c r="B21" i="32"/>
  <c r="B29" i="22"/>
  <c r="B26" i="22"/>
  <c r="B23" i="22"/>
  <c r="B18" i="22"/>
  <c r="B15" i="22"/>
  <c r="B20" i="22"/>
  <c r="B25" i="22"/>
  <c r="B24" i="22"/>
  <c r="B21" i="22"/>
  <c r="B28" i="22"/>
  <c r="B17" i="22"/>
  <c r="B16" i="22"/>
  <c r="B13" i="22"/>
  <c r="B12" i="22"/>
  <c r="B14" i="22"/>
  <c r="B30" i="22"/>
  <c r="B11" i="22"/>
  <c r="B27" i="22"/>
  <c r="B22" i="22"/>
  <c r="B19" i="22"/>
  <c r="B29" i="23"/>
  <c r="B23" i="23"/>
  <c r="B15" i="23"/>
  <c r="B26" i="23"/>
  <c r="B18" i="23"/>
  <c r="B12" i="23"/>
  <c r="B25" i="23"/>
  <c r="B24" i="23"/>
  <c r="B21" i="23"/>
  <c r="B14" i="23"/>
  <c r="B30" i="23"/>
  <c r="B11" i="23"/>
  <c r="B28" i="23"/>
  <c r="B17" i="23"/>
  <c r="B16" i="23"/>
  <c r="B13" i="23"/>
  <c r="B22" i="23"/>
  <c r="B20" i="23"/>
  <c r="B19" i="23"/>
  <c r="B27" i="23"/>
  <c r="B29" i="27"/>
  <c r="B26" i="27"/>
  <c r="B23" i="27"/>
  <c r="B18" i="27"/>
  <c r="B15" i="27"/>
  <c r="B25" i="27"/>
  <c r="B11" i="27"/>
  <c r="B27" i="27"/>
  <c r="B20" i="27"/>
  <c r="B22" i="27"/>
  <c r="B28" i="27"/>
  <c r="B24" i="27"/>
  <c r="B21" i="27"/>
  <c r="B19" i="27"/>
  <c r="B17" i="27"/>
  <c r="B14" i="27"/>
  <c r="B30" i="27"/>
  <c r="B12" i="27"/>
  <c r="B16" i="27"/>
  <c r="B13" i="27"/>
  <c r="B29" i="26"/>
  <c r="B26" i="26"/>
  <c r="B23" i="26"/>
  <c r="B18" i="26"/>
  <c r="B15" i="26"/>
  <c r="B17" i="26"/>
  <c r="B14" i="26"/>
  <c r="B30" i="26"/>
  <c r="B11" i="26"/>
  <c r="B27" i="26"/>
  <c r="B16" i="26"/>
  <c r="B21" i="26"/>
  <c r="B22" i="26"/>
  <c r="B20" i="26"/>
  <c r="B19" i="26"/>
  <c r="B12" i="26"/>
  <c r="B25" i="26"/>
  <c r="B28" i="26"/>
  <c r="B24" i="26"/>
  <c r="B13" i="26"/>
  <c r="B29" i="24"/>
  <c r="B17" i="24"/>
  <c r="B25" i="24"/>
  <c r="B18" i="24"/>
  <c r="B15" i="24"/>
  <c r="B26" i="24"/>
  <c r="B19" i="24"/>
  <c r="B12" i="24"/>
  <c r="B28" i="24"/>
  <c r="B16" i="24"/>
  <c r="B11" i="24"/>
  <c r="B22" i="24"/>
  <c r="B21" i="24"/>
  <c r="B23" i="24"/>
  <c r="B20" i="24"/>
  <c r="B27" i="24"/>
  <c r="B24" i="24"/>
  <c r="B14" i="24"/>
  <c r="B30" i="24"/>
  <c r="B13" i="24"/>
  <c r="B29" i="30"/>
  <c r="B14" i="30"/>
  <c r="B22" i="30"/>
  <c r="B30" i="30"/>
  <c r="B16" i="30"/>
  <c r="B24" i="30"/>
  <c r="B13" i="30"/>
  <c r="B21" i="30"/>
  <c r="B11" i="30"/>
  <c r="B19" i="30"/>
  <c r="B27" i="30"/>
  <c r="B18" i="30"/>
  <c r="B26" i="30"/>
  <c r="B20" i="30"/>
  <c r="B28" i="30"/>
  <c r="B17" i="30"/>
  <c r="B25" i="30"/>
  <c r="B15" i="30"/>
  <c r="B23" i="30"/>
  <c r="B12" i="30"/>
  <c r="F27" i="2"/>
  <c r="F28" i="2" s="1"/>
  <c r="O2" i="33" s="1"/>
  <c r="G25" i="2"/>
  <c r="G27" i="2" s="1"/>
  <c r="G28" i="2" s="1"/>
  <c r="B11" i="1"/>
  <c r="K2" i="3" l="1"/>
  <c r="P2" i="33"/>
  <c r="A9" i="32"/>
  <c r="A9" i="31"/>
  <c r="A9" i="30"/>
  <c r="A9" i="29"/>
  <c r="A9" i="28"/>
  <c r="A9" i="26"/>
  <c r="A9" i="25"/>
  <c r="A9" i="24"/>
  <c r="A9" i="27"/>
  <c r="A9" i="23"/>
  <c r="A9" i="22"/>
  <c r="J2" i="3"/>
  <c r="A9" i="1"/>
  <c r="E10" i="2"/>
  <c r="D3" i="1"/>
  <c r="I9" i="1"/>
  <c r="D13" i="2" l="1"/>
  <c r="D14" i="2"/>
  <c r="D15" i="2"/>
  <c r="D16" i="2"/>
  <c r="A26" i="22"/>
  <c r="G38" i="3" s="1"/>
  <c r="A23" i="22"/>
  <c r="G35" i="3" s="1"/>
  <c r="A15" i="22"/>
  <c r="G27" i="3" s="1"/>
  <c r="A19" i="22"/>
  <c r="G31" i="3" s="1"/>
  <c r="A17" i="22"/>
  <c r="G29" i="3" s="1"/>
  <c r="A16" i="22"/>
  <c r="G28" i="3" s="1"/>
  <c r="A20" i="22"/>
  <c r="G32" i="3" s="1"/>
  <c r="A25" i="22"/>
  <c r="G37" i="3" s="1"/>
  <c r="A30" i="22"/>
  <c r="G42" i="3" s="1"/>
  <c r="A29" i="22"/>
  <c r="G41" i="3" s="1"/>
  <c r="A28" i="22"/>
  <c r="G40" i="3" s="1"/>
  <c r="A14" i="22"/>
  <c r="G26" i="3" s="1"/>
  <c r="A11" i="22"/>
  <c r="G23" i="3" s="1"/>
  <c r="A27" i="22"/>
  <c r="G39" i="3" s="1"/>
  <c r="A24" i="22"/>
  <c r="G36" i="3" s="1"/>
  <c r="A13" i="22"/>
  <c r="G25" i="3" s="1"/>
  <c r="A22" i="22"/>
  <c r="G34" i="3" s="1"/>
  <c r="A21" i="22"/>
  <c r="G33" i="3" s="1"/>
  <c r="A18" i="22"/>
  <c r="G30" i="3" s="1"/>
  <c r="A12" i="22"/>
  <c r="G24" i="3" s="1"/>
  <c r="A30" i="30"/>
  <c r="G202" i="3" s="1"/>
  <c r="A13" i="30"/>
  <c r="G185" i="3" s="1"/>
  <c r="A11" i="30"/>
  <c r="G183" i="3" s="1"/>
  <c r="A16" i="30"/>
  <c r="G188" i="3" s="1"/>
  <c r="A24" i="30"/>
  <c r="G196" i="3" s="1"/>
  <c r="A15" i="30"/>
  <c r="G187" i="3" s="1"/>
  <c r="A23" i="30"/>
  <c r="G195" i="3" s="1"/>
  <c r="A17" i="30"/>
  <c r="G189" i="3" s="1"/>
  <c r="A25" i="30"/>
  <c r="G197" i="3" s="1"/>
  <c r="A14" i="30"/>
  <c r="G186" i="3" s="1"/>
  <c r="A22" i="30"/>
  <c r="G194" i="3" s="1"/>
  <c r="A12" i="30"/>
  <c r="G184" i="3" s="1"/>
  <c r="A20" i="30"/>
  <c r="G192" i="3" s="1"/>
  <c r="A28" i="30"/>
  <c r="G200" i="3" s="1"/>
  <c r="A19" i="30"/>
  <c r="G191" i="3" s="1"/>
  <c r="A27" i="30"/>
  <c r="G199" i="3" s="1"/>
  <c r="A21" i="30"/>
  <c r="G193" i="3" s="1"/>
  <c r="A29" i="30"/>
  <c r="G201" i="3" s="1"/>
  <c r="A18" i="30"/>
  <c r="G190" i="3" s="1"/>
  <c r="A26" i="30"/>
  <c r="G198" i="3" s="1"/>
  <c r="A30" i="29"/>
  <c r="G182" i="3" s="1"/>
  <c r="A11" i="29"/>
  <c r="G163" i="3" s="1"/>
  <c r="A19" i="29"/>
  <c r="G171" i="3" s="1"/>
  <c r="A27" i="29"/>
  <c r="G179" i="3" s="1"/>
  <c r="A13" i="29"/>
  <c r="G165" i="3" s="1"/>
  <c r="A29" i="29"/>
  <c r="G181" i="3" s="1"/>
  <c r="A26" i="29"/>
  <c r="G178" i="3" s="1"/>
  <c r="A16" i="29"/>
  <c r="G168" i="3" s="1"/>
  <c r="A24" i="29"/>
  <c r="G176" i="3" s="1"/>
  <c r="A21" i="29"/>
  <c r="G173" i="3" s="1"/>
  <c r="A18" i="29"/>
  <c r="G170" i="3" s="1"/>
  <c r="A15" i="29"/>
  <c r="G167" i="3" s="1"/>
  <c r="A23" i="29"/>
  <c r="G175" i="3" s="1"/>
  <c r="A12" i="29"/>
  <c r="G164" i="3" s="1"/>
  <c r="A20" i="29"/>
  <c r="G172" i="3" s="1"/>
  <c r="A28" i="29"/>
  <c r="G180" i="3" s="1"/>
  <c r="A17" i="29"/>
  <c r="G169" i="3" s="1"/>
  <c r="A25" i="29"/>
  <c r="G177" i="3" s="1"/>
  <c r="A14" i="29"/>
  <c r="G166" i="3" s="1"/>
  <c r="A22" i="29"/>
  <c r="G174" i="3" s="1"/>
  <c r="A26" i="23"/>
  <c r="G58" i="3" s="1"/>
  <c r="A23" i="23"/>
  <c r="G55" i="3" s="1"/>
  <c r="A15" i="23"/>
  <c r="G47" i="3" s="1"/>
  <c r="A11" i="23"/>
  <c r="G43" i="3" s="1"/>
  <c r="A27" i="23"/>
  <c r="G59" i="3" s="1"/>
  <c r="A25" i="23"/>
  <c r="G57" i="3" s="1"/>
  <c r="A24" i="23"/>
  <c r="G56" i="3" s="1"/>
  <c r="A17" i="23"/>
  <c r="G49" i="3" s="1"/>
  <c r="A14" i="23"/>
  <c r="G46" i="3" s="1"/>
  <c r="A29" i="23"/>
  <c r="G61" i="3" s="1"/>
  <c r="A13" i="23"/>
  <c r="G45" i="3" s="1"/>
  <c r="A20" i="23"/>
  <c r="G52" i="3" s="1"/>
  <c r="A19" i="23"/>
  <c r="G51" i="3" s="1"/>
  <c r="A12" i="23"/>
  <c r="G44" i="3" s="1"/>
  <c r="A16" i="23"/>
  <c r="G48" i="3" s="1"/>
  <c r="A28" i="23"/>
  <c r="G60" i="3" s="1"/>
  <c r="A30" i="23"/>
  <c r="G62" i="3" s="1"/>
  <c r="A22" i="23"/>
  <c r="G54" i="3" s="1"/>
  <c r="A21" i="23"/>
  <c r="G53" i="3" s="1"/>
  <c r="A18" i="23"/>
  <c r="G50" i="3" s="1"/>
  <c r="A30" i="31"/>
  <c r="G222" i="3" s="1"/>
  <c r="A15" i="31"/>
  <c r="G207" i="3" s="1"/>
  <c r="A19" i="31"/>
  <c r="G211" i="3" s="1"/>
  <c r="A12" i="31"/>
  <c r="G204" i="3" s="1"/>
  <c r="A20" i="31"/>
  <c r="G212" i="3" s="1"/>
  <c r="A28" i="31"/>
  <c r="G220" i="3" s="1"/>
  <c r="A17" i="31"/>
  <c r="G209" i="3" s="1"/>
  <c r="A25" i="31"/>
  <c r="G217" i="3" s="1"/>
  <c r="A14" i="31"/>
  <c r="G206" i="3" s="1"/>
  <c r="A22" i="31"/>
  <c r="G214" i="3" s="1"/>
  <c r="A27" i="31"/>
  <c r="G219" i="3" s="1"/>
  <c r="A23" i="31"/>
  <c r="G215" i="3" s="1"/>
  <c r="A11" i="31"/>
  <c r="G203" i="3" s="1"/>
  <c r="A16" i="31"/>
  <c r="G208" i="3" s="1"/>
  <c r="A24" i="31"/>
  <c r="G216" i="3" s="1"/>
  <c r="A13" i="31"/>
  <c r="G205" i="3" s="1"/>
  <c r="A21" i="31"/>
  <c r="G213" i="3" s="1"/>
  <c r="A29" i="31"/>
  <c r="G221" i="3" s="1"/>
  <c r="A18" i="31"/>
  <c r="G210" i="3" s="1"/>
  <c r="A26" i="31"/>
  <c r="G218" i="3" s="1"/>
  <c r="A26" i="24"/>
  <c r="G78" i="3" s="1"/>
  <c r="A23" i="24"/>
  <c r="G75" i="3" s="1"/>
  <c r="A15" i="24"/>
  <c r="G67" i="3" s="1"/>
  <c r="A19" i="24"/>
  <c r="G71" i="3" s="1"/>
  <c r="A16" i="24"/>
  <c r="G68" i="3" s="1"/>
  <c r="A12" i="24"/>
  <c r="G64" i="3" s="1"/>
  <c r="A18" i="24"/>
  <c r="G70" i="3" s="1"/>
  <c r="A20" i="24"/>
  <c r="G72" i="3" s="1"/>
  <c r="A17" i="24"/>
  <c r="G69" i="3" s="1"/>
  <c r="A30" i="24"/>
  <c r="G82" i="3" s="1"/>
  <c r="A24" i="24"/>
  <c r="G76" i="3" s="1"/>
  <c r="A21" i="24"/>
  <c r="G73" i="3" s="1"/>
  <c r="A14" i="24"/>
  <c r="G66" i="3" s="1"/>
  <c r="A11" i="24"/>
  <c r="G63" i="3" s="1"/>
  <c r="A27" i="24"/>
  <c r="G79" i="3" s="1"/>
  <c r="A22" i="24"/>
  <c r="G74" i="3" s="1"/>
  <c r="A28" i="24"/>
  <c r="G80" i="3" s="1"/>
  <c r="A25" i="24"/>
  <c r="G77" i="3" s="1"/>
  <c r="A13" i="24"/>
  <c r="G65" i="3" s="1"/>
  <c r="A29" i="24"/>
  <c r="G81" i="3" s="1"/>
  <c r="A24" i="25"/>
  <c r="G96" i="3" s="1"/>
  <c r="A26" i="25"/>
  <c r="G98" i="3" s="1"/>
  <c r="A21" i="25"/>
  <c r="G93" i="3" s="1"/>
  <c r="A15" i="25"/>
  <c r="G87" i="3" s="1"/>
  <c r="A29" i="25"/>
  <c r="G101" i="3" s="1"/>
  <c r="A23" i="25"/>
  <c r="G95" i="3" s="1"/>
  <c r="A18" i="25"/>
  <c r="G90" i="3" s="1"/>
  <c r="A13" i="25"/>
  <c r="G85" i="3" s="1"/>
  <c r="A20" i="25"/>
  <c r="G92" i="3" s="1"/>
  <c r="A14" i="25"/>
  <c r="G86" i="3" s="1"/>
  <c r="A22" i="25"/>
  <c r="G94" i="3" s="1"/>
  <c r="A25" i="25"/>
  <c r="G97" i="3" s="1"/>
  <c r="A19" i="25"/>
  <c r="G91" i="3" s="1"/>
  <c r="A17" i="25"/>
  <c r="G89" i="3" s="1"/>
  <c r="A12" i="25"/>
  <c r="G84" i="3" s="1"/>
  <c r="A28" i="25"/>
  <c r="G100" i="3" s="1"/>
  <c r="A30" i="25"/>
  <c r="G102" i="3" s="1"/>
  <c r="A16" i="25"/>
  <c r="G88" i="3" s="1"/>
  <c r="A11" i="25"/>
  <c r="G83" i="3" s="1"/>
  <c r="A27" i="25"/>
  <c r="G99" i="3" s="1"/>
  <c r="A26" i="26"/>
  <c r="G118" i="3" s="1"/>
  <c r="A15" i="26"/>
  <c r="G107" i="3" s="1"/>
  <c r="A23" i="26"/>
  <c r="G115" i="3" s="1"/>
  <c r="A13" i="26"/>
  <c r="G105" i="3" s="1"/>
  <c r="A29" i="26"/>
  <c r="G121" i="3" s="1"/>
  <c r="A18" i="26"/>
  <c r="G110" i="3" s="1"/>
  <c r="A22" i="26"/>
  <c r="G114" i="3" s="1"/>
  <c r="A19" i="26"/>
  <c r="G111" i="3" s="1"/>
  <c r="A17" i="26"/>
  <c r="G109" i="3" s="1"/>
  <c r="A16" i="26"/>
  <c r="G108" i="3" s="1"/>
  <c r="A20" i="26"/>
  <c r="G112" i="3" s="1"/>
  <c r="A12" i="26"/>
  <c r="G104" i="3" s="1"/>
  <c r="A28" i="26"/>
  <c r="G120" i="3" s="1"/>
  <c r="A30" i="26"/>
  <c r="G122" i="3" s="1"/>
  <c r="A21" i="26"/>
  <c r="G113" i="3" s="1"/>
  <c r="A14" i="26"/>
  <c r="G106" i="3" s="1"/>
  <c r="A11" i="26"/>
  <c r="G103" i="3" s="1"/>
  <c r="A27" i="26"/>
  <c r="G119" i="3" s="1"/>
  <c r="A24" i="26"/>
  <c r="G116" i="3" s="1"/>
  <c r="A25" i="26"/>
  <c r="G117" i="3" s="1"/>
  <c r="A26" i="27"/>
  <c r="G138" i="3" s="1"/>
  <c r="A23" i="27"/>
  <c r="G135" i="3" s="1"/>
  <c r="A15" i="27"/>
  <c r="G127" i="3" s="1"/>
  <c r="A19" i="27"/>
  <c r="G131" i="3" s="1"/>
  <c r="A20" i="27"/>
  <c r="G132" i="3" s="1"/>
  <c r="A21" i="27"/>
  <c r="G133" i="3" s="1"/>
  <c r="A18" i="27"/>
  <c r="G130" i="3" s="1"/>
  <c r="A30" i="27"/>
  <c r="G142" i="3" s="1"/>
  <c r="A16" i="27"/>
  <c r="G128" i="3" s="1"/>
  <c r="A12" i="27"/>
  <c r="G124" i="3" s="1"/>
  <c r="A25" i="27"/>
  <c r="G137" i="3" s="1"/>
  <c r="A17" i="27"/>
  <c r="G129" i="3" s="1"/>
  <c r="A11" i="27"/>
  <c r="G123" i="3" s="1"/>
  <c r="A27" i="27"/>
  <c r="G139" i="3" s="1"/>
  <c r="A14" i="27"/>
  <c r="G126" i="3" s="1"/>
  <c r="A28" i="27"/>
  <c r="G140" i="3" s="1"/>
  <c r="A13" i="27"/>
  <c r="G125" i="3" s="1"/>
  <c r="A29" i="27"/>
  <c r="G141" i="3" s="1"/>
  <c r="A22" i="27"/>
  <c r="G134" i="3" s="1"/>
  <c r="A24" i="27"/>
  <c r="G136" i="3" s="1"/>
  <c r="A26" i="28"/>
  <c r="G158" i="3" s="1"/>
  <c r="A23" i="28"/>
  <c r="G155" i="3" s="1"/>
  <c r="A15" i="28"/>
  <c r="G147" i="3" s="1"/>
  <c r="A11" i="28"/>
  <c r="G143" i="3" s="1"/>
  <c r="A27" i="28"/>
  <c r="G159" i="3" s="1"/>
  <c r="A14" i="28"/>
  <c r="G146" i="3" s="1"/>
  <c r="A16" i="28"/>
  <c r="G148" i="3" s="1"/>
  <c r="A20" i="28"/>
  <c r="G152" i="3" s="1"/>
  <c r="A21" i="28"/>
  <c r="G153" i="3" s="1"/>
  <c r="A18" i="28"/>
  <c r="G150" i="3" s="1"/>
  <c r="A28" i="28"/>
  <c r="G160" i="3" s="1"/>
  <c r="A19" i="28"/>
  <c r="G151" i="3" s="1"/>
  <c r="A12" i="28"/>
  <c r="G144" i="3" s="1"/>
  <c r="A30" i="28"/>
  <c r="G162" i="3" s="1"/>
  <c r="A24" i="28"/>
  <c r="G156" i="3" s="1"/>
  <c r="A13" i="28"/>
  <c r="G145" i="3" s="1"/>
  <c r="A29" i="28"/>
  <c r="G161" i="3" s="1"/>
  <c r="A17" i="28"/>
  <c r="G149" i="3" s="1"/>
  <c r="A22" i="28"/>
  <c r="G154" i="3" s="1"/>
  <c r="A25" i="28"/>
  <c r="G157" i="3" s="1"/>
  <c r="A30" i="32"/>
  <c r="G242" i="3" s="1"/>
  <c r="A14" i="32"/>
  <c r="G226" i="3" s="1"/>
  <c r="A13" i="32"/>
  <c r="G225" i="3" s="1"/>
  <c r="A19" i="32"/>
  <c r="G231" i="3" s="1"/>
  <c r="A23" i="32"/>
  <c r="G235" i="3" s="1"/>
  <c r="A27" i="32"/>
  <c r="G239" i="3" s="1"/>
  <c r="A16" i="32"/>
  <c r="G228" i="3" s="1"/>
  <c r="A24" i="32"/>
  <c r="G236" i="3" s="1"/>
  <c r="A22" i="32"/>
  <c r="G234" i="3" s="1"/>
  <c r="A17" i="32"/>
  <c r="G229" i="3" s="1"/>
  <c r="A25" i="32"/>
  <c r="G237" i="3" s="1"/>
  <c r="A11" i="32"/>
  <c r="G223" i="3" s="1"/>
  <c r="A12" i="32"/>
  <c r="G224" i="3" s="1"/>
  <c r="A20" i="32"/>
  <c r="G232" i="3" s="1"/>
  <c r="A28" i="32"/>
  <c r="G240" i="3" s="1"/>
  <c r="A18" i="32"/>
  <c r="G230" i="3" s="1"/>
  <c r="A26" i="32"/>
  <c r="G238" i="3" s="1"/>
  <c r="A15" i="32"/>
  <c r="G227" i="3" s="1"/>
  <c r="A21" i="32"/>
  <c r="G233" i="3" s="1"/>
  <c r="A29" i="32"/>
  <c r="G241" i="3" s="1"/>
  <c r="D5" i="2"/>
  <c r="D12" i="2"/>
  <c r="D8" i="2"/>
  <c r="D6" i="2"/>
  <c r="D7" i="2"/>
  <c r="D9" i="2"/>
  <c r="D11" i="2"/>
  <c r="D10" i="2"/>
  <c r="B17" i="1"/>
  <c r="B20" i="1"/>
  <c r="B22" i="1"/>
  <c r="B24" i="1"/>
  <c r="B26" i="1"/>
  <c r="B28" i="1"/>
  <c r="B30" i="1"/>
  <c r="B21" i="1"/>
  <c r="B29" i="1"/>
  <c r="B19" i="1"/>
  <c r="B23" i="1"/>
  <c r="B25" i="1"/>
  <c r="B27" i="1"/>
  <c r="B18" i="1"/>
  <c r="B16" i="1"/>
  <c r="B13" i="1"/>
  <c r="B12" i="1"/>
  <c r="B15" i="1"/>
  <c r="B14" i="1"/>
  <c r="A20" i="1"/>
  <c r="G12" i="3" s="1"/>
  <c r="A22" i="1"/>
  <c r="G14" i="3" s="1"/>
  <c r="A24" i="1"/>
  <c r="G16" i="3" s="1"/>
  <c r="A26" i="1"/>
  <c r="G18" i="3" s="1"/>
  <c r="A28" i="1"/>
  <c r="G20" i="3" s="1"/>
  <c r="A30" i="1"/>
  <c r="G22" i="3" s="1"/>
  <c r="A19" i="1"/>
  <c r="G11" i="3" s="1"/>
  <c r="A21" i="1"/>
  <c r="G13" i="3" s="1"/>
  <c r="A23" i="1"/>
  <c r="G15" i="3" s="1"/>
  <c r="A25" i="1"/>
  <c r="G17" i="3" s="1"/>
  <c r="A27" i="1"/>
  <c r="G19" i="3" s="1"/>
  <c r="A29" i="1"/>
  <c r="G21" i="3" s="1"/>
  <c r="A16" i="1"/>
  <c r="G8" i="3" s="1"/>
  <c r="A14" i="1"/>
  <c r="G6" i="3" s="1"/>
  <c r="A11" i="1"/>
  <c r="G3" i="3" s="1"/>
  <c r="A18" i="1"/>
  <c r="G10" i="3" s="1"/>
  <c r="A12" i="1"/>
  <c r="G4" i="3" s="1"/>
  <c r="A15" i="1"/>
  <c r="G7" i="3" s="1"/>
  <c r="A13" i="1"/>
  <c r="G5" i="3" s="1"/>
  <c r="A17" i="1"/>
  <c r="G9" i="3" s="1"/>
  <c r="AH3" i="1"/>
  <c r="AG3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</calcChain>
</file>

<file path=xl/sharedStrings.xml><?xml version="1.0" encoding="utf-8"?>
<sst xmlns="http://schemas.openxmlformats.org/spreadsheetml/2006/main" count="1173" uniqueCount="163">
  <si>
    <t>GTQ</t>
  </si>
  <si>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</si>
  <si>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</si>
  <si>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</si>
  <si>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</si>
  <si>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</si>
  <si>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</si>
  <si>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</si>
  <si>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</si>
  <si>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</si>
  <si>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</si>
  <si>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</si>
  <si>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</si>
  <si>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</si>
  <si>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</si>
  <si>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Top
 Shooter</t>
  </si>
  <si>
    <t>TEAM TOTALS</t>
  </si>
  <si>
    <t>Total
Wins</t>
  </si>
  <si>
    <t>Total
Losses</t>
  </si>
  <si>
    <t>Penalties</t>
  </si>
  <si>
    <t>Total</t>
  </si>
  <si>
    <t>Win
%</t>
  </si>
  <si>
    <t>% Win</t>
  </si>
  <si>
    <t>W</t>
  </si>
  <si>
    <t>L</t>
  </si>
  <si>
    <t>Play-
offs</t>
  </si>
  <si>
    <t>Games To Qualify (GTQ)</t>
  </si>
  <si>
    <t>% Req'd</t>
  </si>
  <si>
    <t>Addt'l Notes:</t>
  </si>
  <si>
    <t>TEAM</t>
  </si>
  <si>
    <t>PL</t>
  </si>
  <si>
    <t>GB</t>
  </si>
  <si>
    <t>Playoffs</t>
  </si>
  <si>
    <t>Weeks in Regular Season</t>
  </si>
  <si>
    <t>Max. Games  /person/wk</t>
  </si>
  <si>
    <t>Games poss/person/season</t>
  </si>
  <si>
    <t>Adjusted Total</t>
  </si>
  <si>
    <t>Top Shooter List   ---   Individual Standings</t>
  </si>
  <si>
    <t>Team Name</t>
  </si>
  <si>
    <t>Shooter Name</t>
  </si>
  <si>
    <t>Wins</t>
  </si>
  <si>
    <t>Losses</t>
  </si>
  <si>
    <t>Bonuses</t>
  </si>
  <si>
    <t xml:space="preserve"> - Byes</t>
  </si>
  <si>
    <t>Names</t>
  </si>
  <si>
    <t>Male 
Top 
Shooter</t>
  </si>
  <si>
    <t>Female 
Top 
Shooter</t>
  </si>
  <si>
    <t>Male Top Shooter</t>
  </si>
  <si>
    <t>Female Top Shooter</t>
  </si>
  <si>
    <t>GTQ*</t>
  </si>
  <si>
    <t>*Games To Qualify (GTQ)</t>
  </si>
  <si>
    <t>Min # of games needed</t>
  </si>
  <si>
    <t>Totals</t>
  </si>
  <si>
    <r>
      <rPr>
        <b/>
        <sz val="10"/>
        <color theme="1"/>
        <rFont val="Arial"/>
        <family val="2"/>
      </rPr>
      <t>HOME</t>
    </r>
    <r>
      <rPr>
        <sz val="10"/>
        <color theme="1"/>
        <rFont val="Arial"/>
        <family val="2"/>
      </rPr>
      <t xml:space="preserve">     (score listed first)</t>
    </r>
  </si>
  <si>
    <r>
      <rPr>
        <b/>
        <sz val="10"/>
        <color theme="1"/>
        <rFont val="Arial"/>
        <family val="2"/>
      </rPr>
      <t>AWAY</t>
    </r>
    <r>
      <rPr>
        <sz val="10"/>
        <color theme="1"/>
        <rFont val="Arial"/>
        <family val="2"/>
      </rPr>
      <t xml:space="preserve"> 
</t>
    </r>
    <r>
      <rPr>
        <sz val="10"/>
        <color theme="1"/>
        <rFont val="Arial Narrow"/>
        <family val="2"/>
      </rPr>
      <t>(score 
 listed 
 second)</t>
    </r>
  </si>
  <si>
    <t>---</t>
  </si>
  <si>
    <t>Money Collected</t>
  </si>
  <si>
    <t>Total
Pts</t>
  </si>
  <si>
    <t>Games
Played</t>
  </si>
  <si>
    <t>Head-to-Head Match Scores</t>
  </si>
  <si>
    <t>Team10</t>
  </si>
  <si>
    <t>Team11</t>
  </si>
  <si>
    <t>Team12</t>
  </si>
  <si>
    <t>Win Percent</t>
  </si>
  <si>
    <t xml:space="preserve">Win % </t>
  </si>
  <si>
    <t xml:space="preserve">Wins </t>
  </si>
  <si>
    <t xml:space="preserve">Losses </t>
  </si>
  <si>
    <t xml:space="preserve">GTQ* </t>
  </si>
  <si>
    <t>Top Shooter List   ---   Team Results</t>
  </si>
  <si>
    <t>Team08</t>
  </si>
  <si>
    <t>Team09</t>
  </si>
  <si>
    <t>Ballpark Ege</t>
  </si>
  <si>
    <t>Bogarts Anthony</t>
  </si>
  <si>
    <t>Bogarts Ken</t>
  </si>
  <si>
    <t>Courts Jesse</t>
  </si>
  <si>
    <t>Keyes Jose</t>
  </si>
  <si>
    <t>Jimmy McKee</t>
  </si>
  <si>
    <t>Vik Shah</t>
  </si>
  <si>
    <t>Freddy Heider</t>
  </si>
  <si>
    <t>Jason Williams</t>
  </si>
  <si>
    <t>Jesse James ©</t>
  </si>
  <si>
    <t>Miguel Fernandez ©</t>
  </si>
  <si>
    <t>PJ Pira</t>
  </si>
  <si>
    <t>Sebastian Fernandez</t>
  </si>
  <si>
    <t>Randy Lobos</t>
  </si>
  <si>
    <t>Hector Alanis</t>
  </si>
  <si>
    <t>Li Sasaki</t>
  </si>
  <si>
    <t>Jose Pinal ©</t>
  </si>
  <si>
    <t>German Burgara</t>
  </si>
  <si>
    <t>Dan Ramirez</t>
  </si>
  <si>
    <t>Ron Ramirez</t>
  </si>
  <si>
    <t>Leno Burgara</t>
  </si>
  <si>
    <t>Ken Ward ©</t>
  </si>
  <si>
    <t>Victor Peres</t>
  </si>
  <si>
    <t>George Wu</t>
  </si>
  <si>
    <t>Kaz Kazinsky</t>
  </si>
  <si>
    <t>Shreshtha Pankaj</t>
  </si>
  <si>
    <t>Anthony Gavilan ©</t>
  </si>
  <si>
    <t>Alvin Richardson</t>
  </si>
  <si>
    <t>Jette Maminta</t>
  </si>
  <si>
    <t>Jay Chrisostomo</t>
  </si>
  <si>
    <t>Mike Andrade</t>
  </si>
  <si>
    <t>Chuck Quilapio</t>
  </si>
  <si>
    <t>Powen Chiu</t>
  </si>
  <si>
    <t>Ege Aydin ©</t>
  </si>
  <si>
    <t>Ian Shafer</t>
  </si>
  <si>
    <t>Matt Morgin</t>
  </si>
  <si>
    <t>Sportsmen Miguel</t>
  </si>
  <si>
    <t>Division A Standings</t>
  </si>
  <si>
    <t>Ballpark Ege Total</t>
  </si>
  <si>
    <t>Bogarts Anthony Total</t>
  </si>
  <si>
    <t>Bogarts Ken Total</t>
  </si>
  <si>
    <t>Courts Jesse Total</t>
  </si>
  <si>
    <t>Keyes Jose Total</t>
  </si>
  <si>
    <t>Sportsmen Miguel Total</t>
  </si>
  <si>
    <t>Tony P's Randy</t>
  </si>
  <si>
    <t>Henry Tarvin</t>
  </si>
  <si>
    <t>Mike Woo</t>
  </si>
  <si>
    <t>Pown Lasaki</t>
  </si>
  <si>
    <t>Nate Johnson</t>
  </si>
  <si>
    <t>Randy Lobos ©</t>
  </si>
  <si>
    <t>Christian Velaquez</t>
  </si>
  <si>
    <t>Isiah Gonzalez</t>
  </si>
  <si>
    <t>Connor Veronese</t>
  </si>
  <si>
    <t>Maritere Lozano</t>
  </si>
  <si>
    <t>Bronte Reyes</t>
  </si>
  <si>
    <t>Tony P's Randy Total</t>
  </si>
  <si>
    <t>George Richardson</t>
  </si>
  <si>
    <t>Ferdie</t>
  </si>
  <si>
    <t>Steve U</t>
  </si>
  <si>
    <t>David Pham</t>
  </si>
  <si>
    <t>Guy Zimmer</t>
  </si>
  <si>
    <t>Jensen Joseph</t>
  </si>
  <si>
    <t>Nick H</t>
  </si>
  <si>
    <t>Raymundo De</t>
  </si>
  <si>
    <t>Rigo Lopez</t>
  </si>
  <si>
    <t>Ronnie Santiago</t>
  </si>
  <si>
    <t>Daiby Hermosa</t>
  </si>
  <si>
    <t>Sonan Demissie (F)</t>
  </si>
  <si>
    <t>Week 15</t>
  </si>
  <si>
    <t>Week 16</t>
  </si>
  <si>
    <t>Luis Rosas</t>
  </si>
  <si>
    <t>Micke Ho</t>
  </si>
  <si>
    <t>Ralph Muniz</t>
  </si>
  <si>
    <t>Ryan Laveroni</t>
  </si>
  <si>
    <t>David Rodgers</t>
  </si>
  <si>
    <t>Gio Fiumefreddo</t>
  </si>
  <si>
    <t>Nate Iorns</t>
  </si>
  <si>
    <t>Alex Robles</t>
  </si>
  <si>
    <t>Mike Oquindo</t>
  </si>
  <si>
    <t>Mark Arceo</t>
  </si>
  <si>
    <t>Chris Vasquez</t>
  </si>
  <si>
    <t>Week 11 - no envelope</t>
  </si>
  <si>
    <t>Week 11 - $10 late fee</t>
  </si>
  <si>
    <t>Week 13 Anthony paid $100</t>
  </si>
  <si>
    <t>for both his team and Randy's</t>
  </si>
  <si>
    <t>Forfeit 1</t>
  </si>
  <si>
    <t>Forfeit 2</t>
  </si>
  <si>
    <t>Patrick Lee</t>
  </si>
  <si>
    <t>Daniel Davee</t>
  </si>
  <si>
    <t>Nelson Sorto</t>
  </si>
  <si>
    <t>Jim Herbold</t>
  </si>
  <si>
    <t>Josh Scap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</si>
</sst>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m/dd"/>
    <numFmt numFmtId="165" formatCode="0.0%"/>
    <numFmt numFmtId="166" formatCode="m/d;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sz val="9"/>
      <name val="Arial"/>
      <family val="2"/>
    </font>
    <font>
      <sz val="6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sz val="14"/>
      <color theme="1"/>
      <name val="Arial Black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5"/>
      <name val="Arial Narrow"/>
      <family val="2"/>
    </font>
    <font>
      <sz val="5"/>
      <name val="Arial"/>
      <family val="2"/>
    </font>
    <font>
      <sz val="10"/>
      <color theme="1"/>
      <name val="Arial Narrow"/>
      <family val="2"/>
    </font>
    <font>
      <b/>
      <sz val="10"/>
      <name val="Arial"/>
      <family val="2"/>
    </font>
    <font>
      <b/>
      <sz val="20"/>
      <name val="Tahoma"/>
      <family val="2"/>
    </font>
    <font>
      <sz val="14"/>
      <color theme="1"/>
      <name val="Aharoni"/>
      <charset val="177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71">
    <xf numFmtId="0" fontId="0" fillId="0" borderId="0" xfId="0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42" xfId="0" applyFont="1" applyBorder="1" applyAlignment="1">
      <alignment horizontal="center" vertical="center"/>
    </xf>
    <xf numFmtId="0" fontId="10" fillId="0" borderId="53" xfId="0" applyFont="1" applyBorder="1" applyAlignment="1">
      <alignment horizontal="center" vertical="center"/>
    </xf>
    <xf numFmtId="0" fontId="10" fillId="0" borderId="53" xfId="0" applyFont="1" applyBorder="1" applyAlignment="1">
      <alignment horizontal="left" vertical="center" indent="1"/>
    </xf>
    <xf numFmtId="0" fontId="10" fillId="0" borderId="44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45" xfId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0" fillId="0" borderId="47" xfId="0" applyFont="1" applyBorder="1" applyAlignment="1">
      <alignment horizontal="center" vertical="center"/>
    </xf>
    <xf numFmtId="0" fontId="10" fillId="0" borderId="47" xfId="0" applyFont="1" applyBorder="1" applyAlignment="1">
      <alignment horizontal="left" vertical="center" indent="1"/>
    </xf>
    <xf numFmtId="0" fontId="10" fillId="0" borderId="26" xfId="0" applyFont="1" applyBorder="1" applyAlignment="1">
      <alignment vertical="center"/>
    </xf>
    <xf numFmtId="0" fontId="10" fillId="0" borderId="0" xfId="0" applyFont="1" applyAlignment="1">
      <alignment horizontal="right" vertical="center" indent="1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0" xfId="0" quotePrefix="1" applyFont="1" applyAlignment="1">
      <alignment horizontal="right" vertical="center" indent="1"/>
    </xf>
    <xf numFmtId="0" fontId="10" fillId="0" borderId="40" xfId="0" applyFont="1" applyBorder="1" applyAlignment="1">
      <alignment vertical="center"/>
    </xf>
    <xf numFmtId="0" fontId="10" fillId="0" borderId="30" xfId="0" applyFont="1" applyBorder="1" applyAlignment="1">
      <alignment horizontal="right" vertical="center" indent="1"/>
    </xf>
    <xf numFmtId="0" fontId="10" fillId="0" borderId="33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9" fontId="10" fillId="0" borderId="33" xfId="0" applyNumberFormat="1" applyFont="1" applyBorder="1" applyAlignment="1">
      <alignment horizontal="center" vertical="center"/>
    </xf>
    <xf numFmtId="9" fontId="10" fillId="0" borderId="29" xfId="0" applyNumberFormat="1" applyFont="1" applyBorder="1" applyAlignment="1">
      <alignment horizontal="center" vertical="center"/>
    </xf>
    <xf numFmtId="0" fontId="10" fillId="0" borderId="48" xfId="0" applyFont="1" applyBorder="1" applyAlignment="1">
      <alignment vertical="center"/>
    </xf>
    <xf numFmtId="0" fontId="10" fillId="0" borderId="49" xfId="0" applyFont="1" applyBorder="1" applyAlignment="1">
      <alignment horizontal="right" vertical="center" indent="1"/>
    </xf>
    <xf numFmtId="0" fontId="10" fillId="0" borderId="51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2" fillId="0" borderId="30" xfId="0" applyFont="1" applyBorder="1" applyAlignment="1">
      <alignment horizontal="right" vertical="center" indent="1"/>
    </xf>
    <xf numFmtId="0" fontId="12" fillId="0" borderId="33" xfId="0" applyFont="1" applyBorder="1" applyAlignment="1">
      <alignment horizontal="center" vertical="center"/>
    </xf>
    <xf numFmtId="0" fontId="12" fillId="0" borderId="55" xfId="0" applyFont="1" applyBorder="1" applyAlignment="1">
      <alignment horizontal="center" vertical="center"/>
    </xf>
    <xf numFmtId="0" fontId="10" fillId="0" borderId="49" xfId="0" applyFont="1" applyBorder="1" applyAlignment="1">
      <alignment vertical="center"/>
    </xf>
    <xf numFmtId="0" fontId="10" fillId="0" borderId="49" xfId="0" applyFont="1" applyBorder="1" applyAlignment="1">
      <alignment horizontal="center" vertical="center"/>
    </xf>
    <xf numFmtId="0" fontId="10" fillId="0" borderId="50" xfId="0" applyFont="1" applyBorder="1" applyAlignment="1">
      <alignment vertical="center"/>
    </xf>
    <xf numFmtId="0" fontId="12" fillId="0" borderId="48" xfId="0" applyFont="1" applyBorder="1" applyAlignment="1">
      <alignment horizontal="left" vertical="center" indent="1"/>
    </xf>
    <xf numFmtId="0" fontId="10" fillId="0" borderId="60" xfId="0" applyFont="1" applyBorder="1" applyAlignment="1">
      <alignment horizontal="left" vertical="center" indent="1"/>
    </xf>
    <xf numFmtId="0" fontId="10" fillId="0" borderId="60" xfId="0" applyFont="1" applyBorder="1" applyAlignment="1">
      <alignment horizontal="center" vertical="center"/>
    </xf>
    <xf numFmtId="10" fontId="10" fillId="0" borderId="60" xfId="0" applyNumberFormat="1" applyFont="1" applyBorder="1" applyAlignment="1">
      <alignment horizontal="center" vertical="center"/>
    </xf>
    <xf numFmtId="0" fontId="10" fillId="0" borderId="40" xfId="0" applyFont="1" applyBorder="1" applyAlignment="1">
      <alignment horizontal="right" vertical="center" indent="1"/>
    </xf>
    <xf numFmtId="0" fontId="10" fillId="0" borderId="55" xfId="0" applyFont="1" applyBorder="1" applyAlignment="1">
      <alignment horizontal="center" vertical="center"/>
    </xf>
    <xf numFmtId="0" fontId="10" fillId="0" borderId="9" xfId="0" applyFont="1" applyBorder="1" applyAlignment="1">
      <alignment horizontal="left" vertical="center" indent="1"/>
    </xf>
    <xf numFmtId="10" fontId="10" fillId="0" borderId="9" xfId="0" applyNumberFormat="1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indent="1"/>
    </xf>
    <xf numFmtId="10" fontId="10" fillId="0" borderId="0" xfId="0" applyNumberFormat="1" applyFont="1" applyAlignment="1">
      <alignment horizontal="center" vertical="center"/>
    </xf>
    <xf numFmtId="0" fontId="17" fillId="0" borderId="0" xfId="1" applyFont="1" applyAlignment="1">
      <alignment horizontal="left" vertical="center" indent="1"/>
    </xf>
    <xf numFmtId="0" fontId="8" fillId="0" borderId="0" xfId="1" applyFont="1" applyAlignment="1">
      <alignment vertical="center"/>
    </xf>
    <xf numFmtId="0" fontId="1" fillId="0" borderId="0" xfId="1" applyAlignment="1">
      <alignment horizontal="center" vertical="center"/>
    </xf>
    <xf numFmtId="0" fontId="1" fillId="0" borderId="13" xfId="1" applyBorder="1" applyAlignment="1">
      <alignment horizontal="left" vertical="center" indent="1"/>
    </xf>
    <xf numFmtId="0" fontId="1" fillId="0" borderId="13" xfId="1" applyBorder="1" applyAlignment="1">
      <alignment horizontal="left" vertical="center"/>
    </xf>
    <xf numFmtId="0" fontId="1" fillId="0" borderId="13" xfId="1" applyBorder="1" applyAlignment="1">
      <alignment horizontal="center" vertical="center"/>
    </xf>
    <xf numFmtId="0" fontId="7" fillId="0" borderId="18" xfId="1" applyFont="1" applyBorder="1" applyAlignment="1">
      <alignment horizontal="left" vertical="center" indent="2"/>
    </xf>
    <xf numFmtId="0" fontId="7" fillId="0" borderId="18" xfId="1" applyFont="1" applyBorder="1" applyAlignment="1">
      <alignment horizontal="left" vertical="center"/>
    </xf>
    <xf numFmtId="165" fontId="7" fillId="0" borderId="13" xfId="1" applyNumberFormat="1" applyFont="1" applyBorder="1" applyAlignment="1">
      <alignment horizontal="center" vertical="center"/>
    </xf>
    <xf numFmtId="0" fontId="16" fillId="0" borderId="36" xfId="1" applyFont="1" applyBorder="1" applyAlignment="1">
      <alignment horizontal="center" vertical="center"/>
    </xf>
    <xf numFmtId="0" fontId="1" fillId="0" borderId="17" xfId="1" applyBorder="1" applyAlignment="1">
      <alignment horizontal="center" vertical="center"/>
    </xf>
    <xf numFmtId="0" fontId="1" fillId="0" borderId="16" xfId="1" applyBorder="1" applyAlignment="1">
      <alignment horizontal="center" vertical="center"/>
    </xf>
    <xf numFmtId="0" fontId="1" fillId="0" borderId="26" xfId="1" applyBorder="1" applyAlignment="1">
      <alignment horizontal="left" vertical="center" indent="3"/>
    </xf>
    <xf numFmtId="0" fontId="1" fillId="0" borderId="57" xfId="1" applyBorder="1" applyAlignment="1">
      <alignment horizontal="left" vertical="center"/>
    </xf>
    <xf numFmtId="0" fontId="1" fillId="0" borderId="0" xfId="1" applyAlignment="1">
      <alignment horizontal="left" vertical="center"/>
    </xf>
    <xf numFmtId="0" fontId="1" fillId="0" borderId="32" xfId="1" applyBorder="1" applyAlignment="1">
      <alignment horizontal="center" vertical="center"/>
    </xf>
    <xf numFmtId="0" fontId="1" fillId="0" borderId="6" xfId="1" applyBorder="1" applyAlignment="1">
      <alignment horizontal="left" vertical="center" indent="3"/>
    </xf>
    <xf numFmtId="0" fontId="1" fillId="0" borderId="8" xfId="1" applyBorder="1" applyAlignment="1">
      <alignment horizontal="left" vertical="center"/>
    </xf>
    <xf numFmtId="0" fontId="1" fillId="0" borderId="9" xfId="1" applyBorder="1" applyAlignment="1">
      <alignment horizontal="center" vertical="center"/>
    </xf>
    <xf numFmtId="0" fontId="1" fillId="0" borderId="39" xfId="1" applyBorder="1" applyAlignment="1">
      <alignment horizontal="left" vertical="center" indent="3"/>
    </xf>
    <xf numFmtId="0" fontId="1" fillId="0" borderId="39" xfId="1" applyBorder="1" applyAlignment="1">
      <alignment horizontal="left" vertical="center"/>
    </xf>
    <xf numFmtId="0" fontId="1" fillId="0" borderId="21" xfId="1" applyBorder="1" applyAlignment="1">
      <alignment horizontal="left" vertical="center"/>
    </xf>
    <xf numFmtId="44" fontId="1" fillId="0" borderId="0" xfId="1" applyNumberFormat="1" applyAlignment="1">
      <alignment horizontal="center" vertical="center"/>
    </xf>
    <xf numFmtId="44" fontId="1" fillId="0" borderId="13" xfId="1" applyNumberForma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14" xfId="1" applyFont="1" applyBorder="1" applyAlignment="1">
      <alignment horizontal="left" vertical="center"/>
    </xf>
    <xf numFmtId="0" fontId="4" fillId="0" borderId="14" xfId="1" applyFont="1" applyBorder="1" applyAlignment="1">
      <alignment horizontal="center" vertical="center"/>
    </xf>
    <xf numFmtId="0" fontId="2" fillId="0" borderId="37" xfId="1" applyFont="1" applyBorder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6" fillId="0" borderId="12" xfId="1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13" fillId="0" borderId="43" xfId="1" applyFont="1" applyBorder="1" applyAlignment="1">
      <alignment horizontal="center" vertical="center" wrapText="1"/>
    </xf>
    <xf numFmtId="0" fontId="14" fillId="0" borderId="62" xfId="1" applyFont="1" applyBorder="1" applyAlignment="1">
      <alignment horizontal="center" vertical="center" wrapText="1"/>
    </xf>
    <xf numFmtId="0" fontId="1" fillId="0" borderId="62" xfId="1" applyBorder="1" applyAlignment="1">
      <alignment horizontal="left" vertical="center"/>
    </xf>
    <xf numFmtId="0" fontId="3" fillId="0" borderId="46" xfId="1" applyFont="1" applyBorder="1" applyAlignment="1">
      <alignment horizontal="center" vertical="center"/>
    </xf>
    <xf numFmtId="0" fontId="3" fillId="0" borderId="29" xfId="1" applyFont="1" applyBorder="1" applyAlignment="1">
      <alignment horizontal="center" vertical="center"/>
    </xf>
    <xf numFmtId="164" fontId="1" fillId="0" borderId="0" xfId="1" applyNumberFormat="1" applyAlignment="1">
      <alignment horizontal="center" vertical="center"/>
    </xf>
    <xf numFmtId="0" fontId="5" fillId="0" borderId="44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1" fillId="0" borderId="59" xfId="1" quotePrefix="1" applyBorder="1" applyAlignment="1">
      <alignment horizontal="left" vertical="center" indent="1"/>
    </xf>
    <xf numFmtId="10" fontId="1" fillId="0" borderId="3" xfId="1" applyNumberFormat="1" applyBorder="1" applyAlignment="1">
      <alignment horizontal="center" vertical="center"/>
    </xf>
    <xf numFmtId="0" fontId="1" fillId="0" borderId="60" xfId="1" applyBorder="1" applyAlignment="1">
      <alignment horizontal="center" vertical="center"/>
    </xf>
    <xf numFmtId="0" fontId="1" fillId="0" borderId="61" xfId="1" applyBorder="1" applyAlignment="1">
      <alignment horizontal="center" vertical="center"/>
    </xf>
    <xf numFmtId="0" fontId="1" fillId="0" borderId="8" xfId="1" applyBorder="1" applyAlignment="1">
      <alignment horizontal="center" vertical="center"/>
    </xf>
    <xf numFmtId="0" fontId="5" fillId="0" borderId="12" xfId="1" applyFont="1" applyBorder="1" applyAlignment="1">
      <alignment horizontal="center" vertical="center"/>
    </xf>
    <xf numFmtId="0" fontId="5" fillId="0" borderId="35" xfId="1" applyFont="1" applyBorder="1" applyAlignment="1">
      <alignment horizontal="center" vertical="center"/>
    </xf>
    <xf numFmtId="0" fontId="1" fillId="0" borderId="8" xfId="1" quotePrefix="1" applyBorder="1" applyAlignment="1">
      <alignment horizontal="left" vertical="center" indent="1"/>
    </xf>
    <xf numFmtId="0" fontId="1" fillId="0" borderId="10" xfId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49" fontId="10" fillId="0" borderId="42" xfId="0" applyNumberFormat="1" applyFont="1" applyBorder="1" applyAlignment="1">
      <alignment horizontal="center" vertical="center"/>
    </xf>
    <xf numFmtId="0" fontId="10" fillId="0" borderId="67" xfId="0" applyFont="1" applyBorder="1" applyAlignment="1">
      <alignment horizontal="center" vertical="center"/>
    </xf>
    <xf numFmtId="0" fontId="16" fillId="0" borderId="68" xfId="1" applyFont="1" applyBorder="1" applyAlignment="1">
      <alignment horizontal="center" vertical="center"/>
    </xf>
    <xf numFmtId="0" fontId="1" fillId="0" borderId="69" xfId="1" applyBorder="1" applyAlignment="1">
      <alignment horizontal="center" vertical="center"/>
    </xf>
    <xf numFmtId="0" fontId="1" fillId="0" borderId="70" xfId="1" applyBorder="1" applyAlignment="1">
      <alignment horizontal="center" vertical="center"/>
    </xf>
    <xf numFmtId="0" fontId="1" fillId="0" borderId="74" xfId="1" applyBorder="1" applyAlignment="1">
      <alignment horizontal="center" vertical="center"/>
    </xf>
    <xf numFmtId="0" fontId="1" fillId="0" borderId="75" xfId="1" applyBorder="1" applyAlignment="1">
      <alignment horizontal="center" vertical="center"/>
    </xf>
    <xf numFmtId="0" fontId="3" fillId="0" borderId="28" xfId="1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center" vertical="center"/>
    </xf>
    <xf numFmtId="0" fontId="10" fillId="0" borderId="76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18" fillId="0" borderId="0" xfId="0" applyFont="1" applyAlignment="1">
      <alignment vertical="center"/>
    </xf>
    <xf numFmtId="1" fontId="1" fillId="0" borderId="61" xfId="1" applyNumberForma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63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/>
    </xf>
    <xf numFmtId="0" fontId="10" fillId="0" borderId="49" xfId="0" applyFont="1" applyBorder="1" applyAlignment="1">
      <alignment horizontal="center" vertical="center"/>
    </xf>
    <xf numFmtId="0" fontId="10" fillId="0" borderId="50" xfId="0" applyFont="1" applyBorder="1" applyAlignment="1">
      <alignment horizontal="center" vertical="center"/>
    </xf>
    <xf numFmtId="0" fontId="10" fillId="0" borderId="66" xfId="0" applyFont="1" applyBorder="1" applyAlignment="1">
      <alignment horizontal="center" vertical="center" wrapText="1"/>
    </xf>
    <xf numFmtId="0" fontId="10" fillId="0" borderId="52" xfId="0" applyFont="1" applyBorder="1" applyAlignment="1">
      <alignment horizontal="center" vertical="center" wrapText="1"/>
    </xf>
    <xf numFmtId="0" fontId="10" fillId="0" borderId="67" xfId="0" applyFont="1" applyBorder="1" applyAlignment="1">
      <alignment horizontal="center" vertical="center" wrapText="1"/>
    </xf>
    <xf numFmtId="0" fontId="18" fillId="0" borderId="48" xfId="0" applyFont="1" applyBorder="1" applyAlignment="1">
      <alignment horizontal="center" vertical="center"/>
    </xf>
    <xf numFmtId="0" fontId="18" fillId="0" borderId="49" xfId="0" applyFont="1" applyBorder="1" applyAlignment="1">
      <alignment horizontal="center" vertical="center"/>
    </xf>
    <xf numFmtId="0" fontId="18" fillId="0" borderId="50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164" fontId="1" fillId="0" borderId="19" xfId="1" applyNumberFormat="1" applyBorder="1" applyAlignment="1">
      <alignment horizontal="center" vertical="center"/>
    </xf>
    <xf numFmtId="164" fontId="1" fillId="0" borderId="15" xfId="1" applyNumberFormat="1" applyBorder="1" applyAlignment="1">
      <alignment horizontal="center" vertical="center"/>
    </xf>
    <xf numFmtId="166" fontId="1" fillId="0" borderId="25" xfId="1" applyNumberFormat="1" applyBorder="1" applyAlignment="1">
      <alignment horizontal="center" vertical="center"/>
    </xf>
    <xf numFmtId="166" fontId="1" fillId="0" borderId="4" xfId="1" applyNumberFormat="1" applyBorder="1" applyAlignment="1">
      <alignment horizontal="center" vertical="center"/>
    </xf>
    <xf numFmtId="164" fontId="1" fillId="0" borderId="39" xfId="1" applyNumberFormat="1" applyBorder="1" applyAlignment="1">
      <alignment horizontal="center" vertical="center"/>
    </xf>
    <xf numFmtId="164" fontId="1" fillId="0" borderId="16" xfId="1" applyNumberFormat="1" applyBorder="1" applyAlignment="1">
      <alignment horizontal="center" vertical="center"/>
    </xf>
    <xf numFmtId="0" fontId="1" fillId="0" borderId="24" xfId="1" quotePrefix="1" applyBorder="1" applyAlignment="1">
      <alignment horizontal="center" vertical="center"/>
    </xf>
    <xf numFmtId="0" fontId="1" fillId="0" borderId="23" xfId="1" quotePrefix="1" applyBorder="1" applyAlignment="1">
      <alignment horizontal="center" vertical="center"/>
    </xf>
    <xf numFmtId="0" fontId="1" fillId="0" borderId="24" xfId="1" applyBorder="1" applyAlignment="1">
      <alignment horizontal="center" vertical="center"/>
    </xf>
    <xf numFmtId="0" fontId="1" fillId="0" borderId="23" xfId="1" applyBorder="1" applyAlignment="1">
      <alignment horizontal="center" vertical="center"/>
    </xf>
    <xf numFmtId="44" fontId="1" fillId="0" borderId="39" xfId="1" quotePrefix="1" applyNumberFormat="1" applyBorder="1" applyAlignment="1">
      <alignment horizontal="center" vertical="center"/>
    </xf>
    <xf numFmtId="44" fontId="1" fillId="0" borderId="16" xfId="1" quotePrefix="1" applyNumberFormat="1" applyBorder="1" applyAlignment="1">
      <alignment horizontal="center" vertical="center"/>
    </xf>
    <xf numFmtId="44" fontId="1" fillId="0" borderId="39" xfId="1" applyNumberFormat="1" applyBorder="1" applyAlignment="1">
      <alignment horizontal="center" vertical="center"/>
    </xf>
    <xf numFmtId="44" fontId="1" fillId="0" borderId="16" xfId="1" applyNumberFormat="1" applyBorder="1" applyAlignment="1">
      <alignment horizontal="center" vertical="center"/>
    </xf>
    <xf numFmtId="164" fontId="4" fillId="0" borderId="27" xfId="1" quotePrefix="1" applyNumberFormat="1" applyFont="1" applyBorder="1" applyAlignment="1">
      <alignment horizontal="center" vertical="center"/>
    </xf>
    <xf numFmtId="164" fontId="4" fillId="0" borderId="27" xfId="1" applyNumberFormat="1" applyFont="1" applyBorder="1" applyAlignment="1">
      <alignment horizontal="center" vertical="center"/>
    </xf>
    <xf numFmtId="0" fontId="1" fillId="0" borderId="19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166" fontId="1" fillId="0" borderId="3" xfId="1" applyNumberFormat="1" applyBorder="1" applyAlignment="1">
      <alignment horizontal="center" vertical="center"/>
    </xf>
    <xf numFmtId="164" fontId="1" fillId="0" borderId="20" xfId="1" applyNumberFormat="1" applyBorder="1" applyAlignment="1">
      <alignment horizontal="center" vertical="center"/>
    </xf>
    <xf numFmtId="164" fontId="4" fillId="0" borderId="21" xfId="1" applyNumberFormat="1" applyFont="1" applyBorder="1" applyAlignment="1">
      <alignment horizontal="center" vertical="center"/>
    </xf>
    <xf numFmtId="0" fontId="1" fillId="0" borderId="22" xfId="1" applyBorder="1" applyAlignment="1">
      <alignment horizontal="center" vertical="center"/>
    </xf>
    <xf numFmtId="0" fontId="3" fillId="0" borderId="3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8" xfId="1" applyFont="1" applyBorder="1" applyAlignment="1">
      <alignment horizontal="center" vertical="center" wrapText="1"/>
    </xf>
    <xf numFmtId="44" fontId="1" fillId="0" borderId="21" xfId="1" applyNumberFormat="1" applyBorder="1" applyAlignment="1">
      <alignment horizontal="center" vertical="center"/>
    </xf>
    <xf numFmtId="0" fontId="1" fillId="0" borderId="21" xfId="1" applyBorder="1" applyAlignment="1">
      <alignment horizontal="center" vertical="center"/>
    </xf>
    <xf numFmtId="0" fontId="3" fillId="0" borderId="3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3" xfId="1" applyFont="1" applyBorder="1" applyAlignment="1">
      <alignment horizontal="center" vertical="center" wrapText="1"/>
    </xf>
    <xf numFmtId="0" fontId="3" fillId="0" borderId="71" xfId="1" applyFont="1" applyBorder="1" applyAlignment="1">
      <alignment horizontal="center" vertical="center" wrapText="1"/>
    </xf>
    <xf numFmtId="0" fontId="3" fillId="0" borderId="72" xfId="1" applyFont="1" applyBorder="1" applyAlignment="1">
      <alignment horizontal="center" vertical="center" wrapText="1"/>
    </xf>
    <xf numFmtId="0" fontId="3" fillId="0" borderId="73" xfId="1" applyFont="1" applyBorder="1" applyAlignment="1">
      <alignment horizontal="center" vertical="center" wrapText="1"/>
    </xf>
    <xf numFmtId="0" fontId="1" fillId="0" borderId="0" xfId="1" applyAlignment="1">
      <alignment horizontal="center" vertical="center"/>
    </xf>
    <xf numFmtId="44" fontId="1" fillId="0" borderId="38" xfId="1" applyNumberFormat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1" fontId="1" fillId="0" borderId="60" xfId="1" applyNumberFormat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31">
    <dxf>
      <alignment horizontal="center" readingOrder="0"/>
    </dxf>
    <dxf>
      <alignment horizontal="center" readingOrder="0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fgColor indexed="64"/>
          <bgColor theme="4" tint="0.59999389629810485"/>
        </patternFill>
      </fill>
    </dxf>
    <dxf>
      <alignment horizontal="center" readingOrder="0"/>
    </dxf>
    <dxf>
      <alignment horizontal="center" readingOrder="0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alignment horizontal="center" readingOrder="0"/>
    </dxf>
    <dxf>
      <alignment horizontal="center" readingOrder="0"/>
    </dxf>
    <dxf>
      <fill>
        <patternFill patternType="solid">
          <fgColor indexed="64"/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  <color rgb="FFFFFFCC"/>
      <color rgb="FFFEC8C2"/>
      <color rgb="FFCCCCFF"/>
      <color rgb="FFFEAAA4"/>
      <color rgb="FFFC9D96"/>
      <color rgb="FFFFCC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n Ward" refreshedDate="45780.848069444444" createdVersion="5" refreshedVersion="8" minRefreshableVersion="3" recordCount="240" xr:uid="{00000000-000A-0000-FFFF-FFFF0C000000}">
  <cacheSource type="worksheet">
    <worksheetSource ref="B2:G242" sheet="TopShooter Data"/>
  </cacheSource>
  <cacheFields count="7">
    <cacheField name="Team Name" numFmtId="0">
      <sharedItems count="28">
        <s v="Ballpark Ege"/>
        <s v="Bogarts Anthony"/>
        <s v="Bogarts Ken"/>
        <s v="Courts Jesse"/>
        <s v="Keyes Jose"/>
        <s v="Sportsmen Miguel"/>
        <s v="Tony P's Randy"/>
        <s v="Team08"/>
        <s v="Team09"/>
        <s v="Team10"/>
        <s v="Team11"/>
        <s v="Team12"/>
        <s v="Team07" u="1"/>
        <s v="Team01" u="1"/>
        <s v="Team02" u="1"/>
        <s v="Team03" u="1"/>
        <s v="Team04" u="1"/>
        <s v="Team05" u="1"/>
        <s v="Team06" u="1"/>
        <s v="Team2" u="1"/>
        <s v="Team8" u="1"/>
        <s v="Team1" u="1"/>
        <s v="Team7" u="1"/>
        <s v="Team6" u="1"/>
        <s v="Team5" u="1"/>
        <s v="Team4" u="1"/>
        <s v="Team3" u="1"/>
        <s v="Team9" u="1"/>
      </sharedItems>
    </cacheField>
    <cacheField name="Shooter Name" numFmtId="0">
      <sharedItems containsMixedTypes="1" containsNumber="1" containsInteger="1" minValue="0" maxValue="0" count="73">
        <s v="Ege Aydin ©"/>
        <s v="Ian Shafer"/>
        <s v="Matt Morgin"/>
        <s v="Sonan Demissie (F)"/>
        <s v="Henry Tarvin"/>
        <s v="Jensen Joseph"/>
        <s v="Rigo Lopez"/>
        <s v="Ralph Muniz"/>
        <s v="Gio Fiumefreddo"/>
        <s v="Nate Iorns"/>
        <s v="Daniel Davee"/>
        <s v=""/>
        <s v="Anthony Gavilan ©"/>
        <s v="Alvin Richardson"/>
        <s v="Jette Maminta"/>
        <s v="Jay Chrisostomo"/>
        <s v="Mike Andrade"/>
        <s v="Chuck Quilapio"/>
        <s v="Powen Chiu"/>
        <s v="Mike Oquindo"/>
        <s v="Ken Ward ©"/>
        <s v="Victor Peres"/>
        <s v="George Wu"/>
        <s v="Kaz Kazinsky"/>
        <s v="Shreshtha Pankaj"/>
        <s v="George Richardson"/>
        <s v="Ferdie"/>
        <s v="Ronnie Santiago"/>
        <s v="Jim Herbold"/>
        <s v="Jesse James ©"/>
        <s v="Jimmy McKee"/>
        <s v="Vik Shah"/>
        <s v="Freddy Heider"/>
        <s v="Jason Williams"/>
        <s v="Guy Zimmer"/>
        <s v="Daiby Hermosa"/>
        <s v="Josh Scap"/>
        <s v="Jose Pinal ©"/>
        <s v="German Burgara"/>
        <s v="Dan Ramirez"/>
        <s v="Ron Ramirez"/>
        <s v="Leno Burgara"/>
        <s v="Mike Woo"/>
        <s v="Steve U"/>
        <s v="Micke Ho"/>
        <s v="Miguel Fernandez ©"/>
        <s v="PJ Pira"/>
        <s v="Sebastian Fernandez"/>
        <s v="Randy Lobos"/>
        <s v="Hector Alanis"/>
        <s v="Li Sasaki"/>
        <s v="Pown Lasaki"/>
        <s v="Nate Johnson"/>
        <s v="Nick H"/>
        <s v="Raymundo De"/>
        <s v="Mark Arceo"/>
        <s v="Ryan Laveroni"/>
        <s v="David Rodgers"/>
        <s v="Alex Robles"/>
        <s v="Patrick Lee"/>
        <s v="Randy Lobos ©"/>
        <s v="Christian Velaquez"/>
        <s v="Isiah Gonzalez"/>
        <s v="Connor Veronese"/>
        <s v="Maritere Lozano"/>
        <s v="Bronte Reyes"/>
        <s v="David Pham"/>
        <s v="Luis Rosas"/>
        <s v="Chris Vasquez"/>
        <s v="Forfeit 1"/>
        <s v="Forfeit 2"/>
        <s v="Nelson Sorto"/>
        <n v="0" u="1"/>
      </sharedItems>
    </cacheField>
    <cacheField name="Win Percent" numFmtId="10">
      <sharedItems containsSemiMixedTypes="0" containsString="0" containsNumber="1" minValue="0" maxValue="1"/>
    </cacheField>
    <cacheField name="Wins" numFmtId="0">
      <sharedItems containsSemiMixedTypes="0" containsString="0" containsNumber="1" containsInteger="1" minValue="0" maxValue="40"/>
    </cacheField>
    <cacheField name="Losses" numFmtId="0">
      <sharedItems containsSemiMixedTypes="0" containsString="0" containsNumber="1" containsInteger="1" minValue="0" maxValue="36"/>
    </cacheField>
    <cacheField name="GTQ*" numFmtId="0">
      <sharedItems containsSemiMixedTypes="0" containsString="0" containsNumber="1" containsInteger="1" minValue="0" maxValue="44"/>
    </cacheField>
    <cacheField name="Win %" numFmtId="0" formula=" IF(Wins=0,0,Wins/(Wins+Losses)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0">
  <r>
    <x v="0"/>
    <x v="0"/>
    <n v="0.28000000000000003"/>
    <n v="14"/>
    <n v="36"/>
    <n v="0"/>
  </r>
  <r>
    <x v="0"/>
    <x v="1"/>
    <n v="0.34146341463414637"/>
    <n v="14"/>
    <n v="27"/>
    <n v="3"/>
  </r>
  <r>
    <x v="0"/>
    <x v="2"/>
    <n v="0.5"/>
    <n v="15"/>
    <n v="15"/>
    <n v="14"/>
  </r>
  <r>
    <x v="0"/>
    <x v="3"/>
    <n v="0.33333333333333331"/>
    <n v="18"/>
    <n v="36"/>
    <n v="0"/>
  </r>
  <r>
    <x v="0"/>
    <x v="4"/>
    <n v="0.53333333333333333"/>
    <n v="24"/>
    <n v="21"/>
    <n v="0"/>
  </r>
  <r>
    <x v="0"/>
    <x v="5"/>
    <n v="0.25"/>
    <n v="1"/>
    <n v="3"/>
    <n v="40"/>
  </r>
  <r>
    <x v="0"/>
    <x v="6"/>
    <n v="0"/>
    <n v="0"/>
    <n v="4"/>
    <n v="40"/>
  </r>
  <r>
    <x v="0"/>
    <x v="7"/>
    <n v="0.25"/>
    <n v="1"/>
    <n v="3"/>
    <n v="40"/>
  </r>
  <r>
    <x v="0"/>
    <x v="8"/>
    <n v="0"/>
    <n v="0"/>
    <n v="3"/>
    <n v="41"/>
  </r>
  <r>
    <x v="0"/>
    <x v="9"/>
    <n v="0.22222222222222221"/>
    <n v="2"/>
    <n v="7"/>
    <n v="35"/>
  </r>
  <r>
    <x v="0"/>
    <x v="10"/>
    <n v="0.1875"/>
    <n v="3"/>
    <n v="13"/>
    <n v="28"/>
  </r>
  <r>
    <x v="0"/>
    <x v="11"/>
    <n v="0"/>
    <n v="0"/>
    <n v="0"/>
    <n v="44"/>
  </r>
  <r>
    <x v="0"/>
    <x v="11"/>
    <n v="0"/>
    <n v="0"/>
    <n v="0"/>
    <n v="44"/>
  </r>
  <r>
    <x v="0"/>
    <x v="11"/>
    <n v="0"/>
    <n v="0"/>
    <n v="0"/>
    <n v="44"/>
  </r>
  <r>
    <x v="0"/>
    <x v="11"/>
    <n v="0"/>
    <n v="0"/>
    <n v="0"/>
    <n v="44"/>
  </r>
  <r>
    <x v="0"/>
    <x v="11"/>
    <n v="0"/>
    <n v="0"/>
    <n v="0"/>
    <n v="44"/>
  </r>
  <r>
    <x v="0"/>
    <x v="11"/>
    <n v="0"/>
    <n v="0"/>
    <n v="0"/>
    <n v="44"/>
  </r>
  <r>
    <x v="0"/>
    <x v="11"/>
    <n v="0"/>
    <n v="0"/>
    <n v="0"/>
    <n v="44"/>
  </r>
  <r>
    <x v="0"/>
    <x v="11"/>
    <n v="0"/>
    <n v="0"/>
    <n v="0"/>
    <n v="44"/>
  </r>
  <r>
    <x v="0"/>
    <x v="11"/>
    <n v="0"/>
    <n v="0"/>
    <n v="0"/>
    <n v="44"/>
  </r>
  <r>
    <x v="1"/>
    <x v="12"/>
    <n v="0.79411764705882348"/>
    <n v="27"/>
    <n v="7"/>
    <n v="10"/>
  </r>
  <r>
    <x v="1"/>
    <x v="13"/>
    <n v="0.78431372549019607"/>
    <n v="40"/>
    <n v="11"/>
    <n v="0"/>
  </r>
  <r>
    <x v="1"/>
    <x v="14"/>
    <n v="0.64444444444444449"/>
    <n v="29"/>
    <n v="16"/>
    <n v="0"/>
  </r>
  <r>
    <x v="1"/>
    <x v="15"/>
    <n v="0.47368421052631576"/>
    <n v="9"/>
    <n v="10"/>
    <n v="25"/>
  </r>
  <r>
    <x v="1"/>
    <x v="16"/>
    <n v="0.65"/>
    <n v="13"/>
    <n v="7"/>
    <n v="24"/>
  </r>
  <r>
    <x v="1"/>
    <x v="17"/>
    <n v="0.73469387755102045"/>
    <n v="36"/>
    <n v="13"/>
    <n v="0"/>
  </r>
  <r>
    <x v="1"/>
    <x v="18"/>
    <n v="0.8"/>
    <n v="16"/>
    <n v="4"/>
    <n v="24"/>
  </r>
  <r>
    <x v="1"/>
    <x v="19"/>
    <n v="0.59090909090909094"/>
    <n v="13"/>
    <n v="9"/>
    <n v="22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1"/>
    <x v="11"/>
    <n v="0"/>
    <n v="0"/>
    <n v="0"/>
    <n v="44"/>
  </r>
  <r>
    <x v="2"/>
    <x v="20"/>
    <n v="0.47826086956521741"/>
    <n v="22"/>
    <n v="24"/>
    <n v="0"/>
  </r>
  <r>
    <x v="2"/>
    <x v="21"/>
    <n v="0.55102040816326525"/>
    <n v="27"/>
    <n v="22"/>
    <n v="0"/>
  </r>
  <r>
    <x v="2"/>
    <x v="22"/>
    <n v="0.41463414634146339"/>
    <n v="17"/>
    <n v="24"/>
    <n v="3"/>
  </r>
  <r>
    <x v="2"/>
    <x v="23"/>
    <n v="0.25"/>
    <n v="2"/>
    <n v="6"/>
    <n v="36"/>
  </r>
  <r>
    <x v="2"/>
    <x v="24"/>
    <n v="0.46666666666666667"/>
    <n v="21"/>
    <n v="24"/>
    <n v="0"/>
  </r>
  <r>
    <x v="2"/>
    <x v="25"/>
    <n v="0.5"/>
    <n v="6"/>
    <n v="6"/>
    <n v="32"/>
  </r>
  <r>
    <x v="2"/>
    <x v="26"/>
    <n v="0.45161290322580644"/>
    <n v="14"/>
    <n v="17"/>
    <n v="13"/>
  </r>
  <r>
    <x v="2"/>
    <x v="27"/>
    <n v="1"/>
    <n v="4"/>
    <n v="0"/>
    <n v="40"/>
  </r>
  <r>
    <x v="2"/>
    <x v="28"/>
    <n v="0.25"/>
    <n v="1"/>
    <n v="3"/>
    <n v="40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2"/>
    <x v="11"/>
    <n v="0"/>
    <n v="0"/>
    <n v="0"/>
    <n v="44"/>
  </r>
  <r>
    <x v="3"/>
    <x v="29"/>
    <n v="0.48076923076923078"/>
    <n v="25"/>
    <n v="27"/>
    <n v="0"/>
  </r>
  <r>
    <x v="3"/>
    <x v="30"/>
    <n v="0.36363636363636365"/>
    <n v="4"/>
    <n v="7"/>
    <n v="33"/>
  </r>
  <r>
    <x v="3"/>
    <x v="31"/>
    <n v="0.57499999999999996"/>
    <n v="23"/>
    <n v="17"/>
    <n v="4"/>
  </r>
  <r>
    <x v="3"/>
    <x v="32"/>
    <n v="0.625"/>
    <n v="30"/>
    <n v="18"/>
    <n v="0"/>
  </r>
  <r>
    <x v="3"/>
    <x v="33"/>
    <n v="0.55813953488372092"/>
    <n v="24"/>
    <n v="19"/>
    <n v="1"/>
  </r>
  <r>
    <x v="3"/>
    <x v="34"/>
    <n v="0.54054054054054057"/>
    <n v="20"/>
    <n v="17"/>
    <n v="7"/>
  </r>
  <r>
    <x v="3"/>
    <x v="35"/>
    <n v="0.6"/>
    <n v="15"/>
    <n v="10"/>
    <n v="19"/>
  </r>
  <r>
    <x v="3"/>
    <x v="36"/>
    <n v="0.25"/>
    <n v="1"/>
    <n v="3"/>
    <n v="40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3"/>
    <x v="11"/>
    <n v="0"/>
    <n v="0"/>
    <n v="0"/>
    <n v="44"/>
  </r>
  <r>
    <x v="4"/>
    <x v="37"/>
    <n v="0.48780487804878048"/>
    <n v="20"/>
    <n v="21"/>
    <n v="3"/>
  </r>
  <r>
    <x v="4"/>
    <x v="38"/>
    <n v="0.5"/>
    <n v="26"/>
    <n v="26"/>
    <n v="0"/>
  </r>
  <r>
    <x v="4"/>
    <x v="39"/>
    <n v="0.64912280701754388"/>
    <n v="37"/>
    <n v="20"/>
    <n v="0"/>
  </r>
  <r>
    <x v="4"/>
    <x v="40"/>
    <n v="0.65384615384615385"/>
    <n v="34"/>
    <n v="18"/>
    <n v="0"/>
  </r>
  <r>
    <x v="4"/>
    <x v="41"/>
    <n v="0.33333333333333331"/>
    <n v="1"/>
    <n v="2"/>
    <n v="41"/>
  </r>
  <r>
    <x v="4"/>
    <x v="42"/>
    <n v="0.625"/>
    <n v="30"/>
    <n v="18"/>
    <n v="0"/>
  </r>
  <r>
    <x v="4"/>
    <x v="43"/>
    <n v="0.73913043478260865"/>
    <n v="17"/>
    <n v="6"/>
    <n v="21"/>
  </r>
  <r>
    <x v="4"/>
    <x v="44"/>
    <n v="0.75"/>
    <n v="3"/>
    <n v="1"/>
    <n v="40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4"/>
    <x v="11"/>
    <n v="0"/>
    <n v="0"/>
    <n v="0"/>
    <n v="44"/>
  </r>
  <r>
    <x v="5"/>
    <x v="45"/>
    <n v="0.66666666666666663"/>
    <n v="24"/>
    <n v="12"/>
    <n v="8"/>
  </r>
  <r>
    <x v="5"/>
    <x v="46"/>
    <n v="0.5"/>
    <n v="13"/>
    <n v="13"/>
    <n v="18"/>
  </r>
  <r>
    <x v="5"/>
    <x v="47"/>
    <n v="0.33333333333333331"/>
    <n v="9"/>
    <n v="18"/>
    <n v="17"/>
  </r>
  <r>
    <x v="5"/>
    <x v="48"/>
    <n v="0.5"/>
    <n v="2"/>
    <n v="2"/>
    <n v="40"/>
  </r>
  <r>
    <x v="5"/>
    <x v="49"/>
    <n v="0.47058823529411764"/>
    <n v="16"/>
    <n v="18"/>
    <n v="10"/>
  </r>
  <r>
    <x v="5"/>
    <x v="50"/>
    <n v="0.59523809523809523"/>
    <n v="25"/>
    <n v="17"/>
    <n v="2"/>
  </r>
  <r>
    <x v="5"/>
    <x v="51"/>
    <n v="0"/>
    <n v="0"/>
    <n v="4"/>
    <n v="40"/>
  </r>
  <r>
    <x v="5"/>
    <x v="52"/>
    <n v="0.5"/>
    <n v="2"/>
    <n v="2"/>
    <n v="40"/>
  </r>
  <r>
    <x v="5"/>
    <x v="53"/>
    <n v="0.3"/>
    <n v="3"/>
    <n v="7"/>
    <n v="34"/>
  </r>
  <r>
    <x v="5"/>
    <x v="54"/>
    <n v="0.5"/>
    <n v="2"/>
    <n v="2"/>
    <n v="40"/>
  </r>
  <r>
    <x v="5"/>
    <x v="55"/>
    <n v="0.43478260869565216"/>
    <n v="10"/>
    <n v="13"/>
    <n v="21"/>
  </r>
  <r>
    <x v="5"/>
    <x v="56"/>
    <n v="0"/>
    <n v="0"/>
    <n v="2"/>
    <n v="42"/>
  </r>
  <r>
    <x v="5"/>
    <x v="57"/>
    <n v="0.125"/>
    <n v="2"/>
    <n v="14"/>
    <n v="28"/>
  </r>
  <r>
    <x v="5"/>
    <x v="58"/>
    <n v="0.5"/>
    <n v="2"/>
    <n v="2"/>
    <n v="40"/>
  </r>
  <r>
    <x v="5"/>
    <x v="59"/>
    <n v="0.5"/>
    <n v="2"/>
    <n v="2"/>
    <n v="40"/>
  </r>
  <r>
    <x v="5"/>
    <x v="11"/>
    <n v="0"/>
    <n v="0"/>
    <n v="0"/>
    <n v="44"/>
  </r>
  <r>
    <x v="5"/>
    <x v="11"/>
    <n v="0"/>
    <n v="0"/>
    <n v="0"/>
    <n v="44"/>
  </r>
  <r>
    <x v="5"/>
    <x v="11"/>
    <n v="0"/>
    <n v="0"/>
    <n v="0"/>
    <n v="44"/>
  </r>
  <r>
    <x v="5"/>
    <x v="11"/>
    <n v="0"/>
    <n v="0"/>
    <n v="0"/>
    <n v="44"/>
  </r>
  <r>
    <x v="5"/>
    <x v="11"/>
    <n v="0"/>
    <n v="0"/>
    <n v="0"/>
    <n v="44"/>
  </r>
  <r>
    <x v="6"/>
    <x v="60"/>
    <n v="0.48717948717948717"/>
    <n v="19"/>
    <n v="20"/>
    <n v="5"/>
  </r>
  <r>
    <x v="6"/>
    <x v="61"/>
    <n v="0.35714285714285715"/>
    <n v="10"/>
    <n v="18"/>
    <n v="16"/>
  </r>
  <r>
    <x v="6"/>
    <x v="62"/>
    <n v="0.28888888888888886"/>
    <n v="13"/>
    <n v="32"/>
    <n v="0"/>
  </r>
  <r>
    <x v="6"/>
    <x v="63"/>
    <n v="0.45"/>
    <n v="18"/>
    <n v="22"/>
    <n v="4"/>
  </r>
  <r>
    <x v="6"/>
    <x v="64"/>
    <n v="0.16666666666666666"/>
    <n v="4"/>
    <n v="20"/>
    <n v="20"/>
  </r>
  <r>
    <x v="6"/>
    <x v="65"/>
    <n v="0.3"/>
    <n v="6"/>
    <n v="14"/>
    <n v="24"/>
  </r>
  <r>
    <x v="6"/>
    <x v="66"/>
    <n v="0.25"/>
    <n v="8"/>
    <n v="24"/>
    <n v="12"/>
  </r>
  <r>
    <x v="6"/>
    <x v="67"/>
    <n v="0.5714285714285714"/>
    <n v="8"/>
    <n v="6"/>
    <n v="30"/>
  </r>
  <r>
    <x v="6"/>
    <x v="68"/>
    <n v="0"/>
    <n v="0"/>
    <n v="6"/>
    <n v="38"/>
  </r>
  <r>
    <x v="6"/>
    <x v="69"/>
    <n v="0"/>
    <n v="0"/>
    <n v="4"/>
    <n v="40"/>
  </r>
  <r>
    <x v="6"/>
    <x v="70"/>
    <n v="0"/>
    <n v="0"/>
    <n v="4"/>
    <n v="40"/>
  </r>
  <r>
    <x v="6"/>
    <x v="71"/>
    <n v="0.75"/>
    <n v="3"/>
    <n v="1"/>
    <n v="40"/>
  </r>
  <r>
    <x v="6"/>
    <x v="11"/>
    <n v="0"/>
    <n v="0"/>
    <n v="0"/>
    <n v="44"/>
  </r>
  <r>
    <x v="6"/>
    <x v="11"/>
    <n v="0"/>
    <n v="0"/>
    <n v="0"/>
    <n v="44"/>
  </r>
  <r>
    <x v="6"/>
    <x v="11"/>
    <n v="0"/>
    <n v="0"/>
    <n v="0"/>
    <n v="44"/>
  </r>
  <r>
    <x v="6"/>
    <x v="11"/>
    <n v="0"/>
    <n v="0"/>
    <n v="0"/>
    <n v="44"/>
  </r>
  <r>
    <x v="6"/>
    <x v="11"/>
    <n v="0"/>
    <n v="0"/>
    <n v="0"/>
    <n v="44"/>
  </r>
  <r>
    <x v="6"/>
    <x v="11"/>
    <n v="0"/>
    <n v="0"/>
    <n v="0"/>
    <n v="44"/>
  </r>
  <r>
    <x v="6"/>
    <x v="11"/>
    <n v="0"/>
    <n v="0"/>
    <n v="0"/>
    <n v="44"/>
  </r>
  <r>
    <x v="6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7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8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9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0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  <r>
    <x v="11"/>
    <x v="11"/>
    <n v="0"/>
    <n v="0"/>
    <n v="0"/>
    <n v="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11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5" indent="0" compact="0" compactData="0" multipleFieldFilters="0">
  <location ref="B2:F21" firstHeaderRow="0" firstDataRow="1" firstDataCol="1"/>
  <pivotFields count="7">
    <pivotField compact="0" outline="0" showAll="0" defaultSubtotal="0"/>
    <pivotField axis="axisRow" compact="0" outline="0" showAll="0" sortType="descending" defaultSubtotal="0">
      <items count="73">
        <item m="1" x="72"/>
        <item h="1" x="11"/>
        <item x="0"/>
        <item h="1" x="1"/>
        <item h="1" x="2"/>
        <item h="1" x="12"/>
        <item x="13"/>
        <item x="14"/>
        <item h="1" x="15"/>
        <item h="1" x="16"/>
        <item x="17"/>
        <item h="1" x="18"/>
        <item x="20"/>
        <item x="21"/>
        <item h="1" x="22"/>
        <item h="1" x="23"/>
        <item x="24"/>
        <item x="29"/>
        <item h="1" x="30"/>
        <item h="1" x="31"/>
        <item x="32"/>
        <item x="33"/>
        <item h="1" x="37"/>
        <item x="38"/>
        <item x="39"/>
        <item x="40"/>
        <item h="1" x="41"/>
        <item h="1" x="45"/>
        <item h="1" x="46"/>
        <item h="1" x="47"/>
        <item h="1" x="48"/>
        <item h="1" x="49"/>
        <item x="50"/>
        <item x="4"/>
        <item x="42"/>
        <item h="1" x="51"/>
        <item h="1" x="52"/>
        <item h="1" x="60"/>
        <item h="1" x="61"/>
        <item x="62"/>
        <item x="63"/>
        <item h="1" x="64"/>
        <item h="1" x="65"/>
        <item h="1" x="5"/>
        <item h="1" x="25"/>
        <item h="1" x="26"/>
        <item h="1" x="34"/>
        <item h="1" x="43"/>
        <item h="1" x="53"/>
        <item h="1" x="54"/>
        <item h="1" x="66"/>
        <item h="1" x="6"/>
        <item h="1" x="27"/>
        <item h="1" x="35"/>
        <item x="3"/>
        <item h="1" x="67"/>
        <item h="1" x="7"/>
        <item h="1" x="44"/>
        <item h="1" x="56"/>
        <item h="1" x="57"/>
        <item h="1" x="8"/>
        <item h="1" x="9"/>
        <item h="1" x="58"/>
        <item h="1" x="19"/>
        <item h="1" x="55"/>
        <item h="1" x="68"/>
        <item h="1" x="10"/>
        <item h="1" x="59"/>
        <item h="1" x="69"/>
        <item h="1" x="70"/>
        <item h="1" x="28"/>
        <item h="1" x="71"/>
        <item h="1" x="36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numFmtId="1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dragToRow="0" dragToCol="0" dragToPage="0" showAll="0" defaultSubtotal="0"/>
  </pivotFields>
  <rowFields count="1">
    <field x="1"/>
  </rowFields>
  <rowItems count="19">
    <i>
      <x v="6"/>
    </i>
    <i>
      <x v="10"/>
    </i>
    <i>
      <x v="25"/>
    </i>
    <i>
      <x v="24"/>
    </i>
    <i>
      <x v="7"/>
    </i>
    <i>
      <x v="34"/>
    </i>
    <i>
      <x v="20"/>
    </i>
    <i>
      <x v="32"/>
    </i>
    <i>
      <x v="21"/>
    </i>
    <i>
      <x v="13"/>
    </i>
    <i>
      <x v="33"/>
    </i>
    <i>
      <x v="23"/>
    </i>
    <i>
      <x v="17"/>
    </i>
    <i>
      <x v="12"/>
    </i>
    <i>
      <x v="16"/>
    </i>
    <i>
      <x v="40"/>
    </i>
    <i>
      <x v="54"/>
    </i>
    <i>
      <x v="39"/>
    </i>
    <i>
      <x v="2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Win % " fld="6" baseField="1" baseItem="1" numFmtId="10"/>
    <dataField name="Wins " fld="3" baseField="1" baseItem="1"/>
    <dataField name="Losses " fld="4" baseField="1" baseItem="1"/>
    <dataField name="GTQ* " fld="5" subtotal="min" baseField="1" baseItem="1"/>
  </dataFields>
  <formats count="4">
    <format dxfId="25">
      <pivotArea outline="0" collapsedLevelsAreSubtotals="1" fieldPosition="0"/>
    </format>
    <format dxfId="2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23">
      <pivotArea field="1" type="button" dataOnly="0" labelOnly="1" outline="0" axis="axisRow" fieldPosition="0"/>
    </format>
    <format dxfId="2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PivotTable5" cacheId="11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5" indent="0" compact="0" compactData="0" multipleFieldFilters="0">
  <location ref="H2:L92" firstHeaderRow="0" firstDataRow="1" firstDataCol="2"/>
  <pivotFields count="7">
    <pivotField axis="axisRow" compact="0" outline="0" showAll="0" sortType="ascending">
      <items count="29">
        <item x="0"/>
        <item x="1"/>
        <item x="2"/>
        <item x="3"/>
        <item x="4"/>
        <item x="5"/>
        <item sd="0" m="1" x="13"/>
        <item sd="0" m="1" x="14"/>
        <item sd="0" m="1" x="15"/>
        <item sd="0" m="1" x="16"/>
        <item sd="0" m="1" x="17"/>
        <item sd="0" m="1" x="18"/>
        <item sd="0" m="1" x="12"/>
        <item sd="0" x="7"/>
        <item sd="0" x="8"/>
        <item sd="0" m="1" x="21"/>
        <item sd="0" x="9"/>
        <item sd="0" x="10"/>
        <item sd="0" x="11"/>
        <item sd="0" m="1" x="19"/>
        <item sd="0" m="1" x="26"/>
        <item sd="0" m="1" x="25"/>
        <item sd="0" m="1" x="24"/>
        <item sd="0" m="1" x="23"/>
        <item sd="0" m="1" x="22"/>
        <item sd="0" m="1" x="20"/>
        <item sd="0" m="1" x="27"/>
        <item x="6"/>
        <item t="default"/>
      </items>
    </pivotField>
    <pivotField axis="axisRow" compact="0" outline="0" showAll="0" sortType="ascending">
      <items count="74">
        <item m="1" x="72"/>
        <item x="11"/>
        <item x="58"/>
        <item x="13"/>
        <item x="12"/>
        <item x="65"/>
        <item x="68"/>
        <item x="61"/>
        <item x="17"/>
        <item x="63"/>
        <item x="35"/>
        <item x="39"/>
        <item x="10"/>
        <item x="66"/>
        <item x="57"/>
        <item x="0"/>
        <item x="26"/>
        <item x="69"/>
        <item x="70"/>
        <item x="32"/>
        <item x="25"/>
        <item x="22"/>
        <item x="38"/>
        <item x="8"/>
        <item x="34"/>
        <item x="49"/>
        <item x="4"/>
        <item x="1"/>
        <item x="62"/>
        <item x="33"/>
        <item x="15"/>
        <item x="5"/>
        <item x="29"/>
        <item x="14"/>
        <item x="28"/>
        <item x="30"/>
        <item x="37"/>
        <item x="36"/>
        <item x="23"/>
        <item x="20"/>
        <item x="41"/>
        <item x="50"/>
        <item x="67"/>
        <item x="64"/>
        <item x="55"/>
        <item x="2"/>
        <item x="44"/>
        <item x="45"/>
        <item x="16"/>
        <item x="19"/>
        <item x="42"/>
        <item x="9"/>
        <item x="52"/>
        <item x="71"/>
        <item x="53"/>
        <item x="59"/>
        <item x="46"/>
        <item x="18"/>
        <item x="51"/>
        <item x="7"/>
        <item x="48"/>
        <item x="60"/>
        <item x="54"/>
        <item x="6"/>
        <item x="40"/>
        <item x="27"/>
        <item x="56"/>
        <item x="47"/>
        <item x="24"/>
        <item x="3"/>
        <item x="43"/>
        <item x="21"/>
        <item x="31"/>
        <item t="default"/>
      </items>
    </pivotField>
    <pivotField compact="0" numFmtId="10" outline="0" showAll="0"/>
    <pivotField dataField="1" compact="0" outline="0" showAll="0"/>
    <pivotField dataField="1" compact="0" outline="0" showAll="0"/>
    <pivotField compact="0" outline="0" showAll="0"/>
    <pivotField dataField="1" compact="0" outline="0" dragToRow="0" dragToCol="0" dragToPage="0" showAll="0" defaultSubtotal="0"/>
  </pivotFields>
  <rowFields count="2">
    <field x="0"/>
    <field x="1"/>
  </rowFields>
  <rowItems count="90">
    <i>
      <x/>
      <x v="1"/>
    </i>
    <i r="1">
      <x v="12"/>
    </i>
    <i r="1">
      <x v="15"/>
    </i>
    <i r="1">
      <x v="23"/>
    </i>
    <i r="1">
      <x v="26"/>
    </i>
    <i r="1">
      <x v="27"/>
    </i>
    <i r="1">
      <x v="31"/>
    </i>
    <i r="1">
      <x v="45"/>
    </i>
    <i r="1">
      <x v="51"/>
    </i>
    <i r="1">
      <x v="59"/>
    </i>
    <i r="1">
      <x v="63"/>
    </i>
    <i r="1">
      <x v="69"/>
    </i>
    <i t="default">
      <x/>
    </i>
    <i>
      <x v="1"/>
      <x v="1"/>
    </i>
    <i r="1">
      <x v="3"/>
    </i>
    <i r="1">
      <x v="4"/>
    </i>
    <i r="1">
      <x v="8"/>
    </i>
    <i r="1">
      <x v="30"/>
    </i>
    <i r="1">
      <x v="33"/>
    </i>
    <i r="1">
      <x v="48"/>
    </i>
    <i r="1">
      <x v="49"/>
    </i>
    <i r="1">
      <x v="57"/>
    </i>
    <i t="default">
      <x v="1"/>
    </i>
    <i>
      <x v="2"/>
      <x v="1"/>
    </i>
    <i r="1">
      <x v="16"/>
    </i>
    <i r="1">
      <x v="20"/>
    </i>
    <i r="1">
      <x v="21"/>
    </i>
    <i r="1">
      <x v="34"/>
    </i>
    <i r="1">
      <x v="38"/>
    </i>
    <i r="1">
      <x v="39"/>
    </i>
    <i r="1">
      <x v="65"/>
    </i>
    <i r="1">
      <x v="68"/>
    </i>
    <i r="1">
      <x v="71"/>
    </i>
    <i t="default">
      <x v="2"/>
    </i>
    <i>
      <x v="3"/>
      <x v="1"/>
    </i>
    <i r="1">
      <x v="10"/>
    </i>
    <i r="1">
      <x v="19"/>
    </i>
    <i r="1">
      <x v="24"/>
    </i>
    <i r="1">
      <x v="29"/>
    </i>
    <i r="1">
      <x v="32"/>
    </i>
    <i r="1">
      <x v="35"/>
    </i>
    <i r="1">
      <x v="37"/>
    </i>
    <i r="1">
      <x v="72"/>
    </i>
    <i t="default">
      <x v="3"/>
    </i>
    <i>
      <x v="4"/>
      <x v="1"/>
    </i>
    <i r="1">
      <x v="11"/>
    </i>
    <i r="1">
      <x v="22"/>
    </i>
    <i r="1">
      <x v="36"/>
    </i>
    <i r="1">
      <x v="40"/>
    </i>
    <i r="1">
      <x v="46"/>
    </i>
    <i r="1">
      <x v="50"/>
    </i>
    <i r="1">
      <x v="64"/>
    </i>
    <i r="1">
      <x v="70"/>
    </i>
    <i t="default">
      <x v="4"/>
    </i>
    <i>
      <x v="5"/>
      <x v="1"/>
    </i>
    <i r="1">
      <x v="2"/>
    </i>
    <i r="1">
      <x v="14"/>
    </i>
    <i r="1">
      <x v="25"/>
    </i>
    <i r="1">
      <x v="41"/>
    </i>
    <i r="1">
      <x v="44"/>
    </i>
    <i r="1">
      <x v="47"/>
    </i>
    <i r="1">
      <x v="52"/>
    </i>
    <i r="1">
      <x v="54"/>
    </i>
    <i r="1">
      <x v="55"/>
    </i>
    <i r="1">
      <x v="56"/>
    </i>
    <i r="1">
      <x v="58"/>
    </i>
    <i r="1">
      <x v="60"/>
    </i>
    <i r="1">
      <x v="62"/>
    </i>
    <i r="1">
      <x v="66"/>
    </i>
    <i r="1">
      <x v="67"/>
    </i>
    <i t="default">
      <x v="5"/>
    </i>
    <i>
      <x v="13"/>
    </i>
    <i>
      <x v="14"/>
    </i>
    <i>
      <x v="16"/>
    </i>
    <i>
      <x v="17"/>
    </i>
    <i>
      <x v="18"/>
    </i>
    <i>
      <x v="27"/>
      <x v="1"/>
    </i>
    <i r="1">
      <x v="5"/>
    </i>
    <i r="1">
      <x v="6"/>
    </i>
    <i r="1">
      <x v="7"/>
    </i>
    <i r="1">
      <x v="9"/>
    </i>
    <i r="1">
      <x v="13"/>
    </i>
    <i r="1">
      <x v="17"/>
    </i>
    <i r="1">
      <x v="18"/>
    </i>
    <i r="1">
      <x v="28"/>
    </i>
    <i r="1">
      <x v="42"/>
    </i>
    <i r="1">
      <x v="43"/>
    </i>
    <i r="1">
      <x v="53"/>
    </i>
    <i r="1">
      <x v="61"/>
    </i>
    <i t="default">
      <x v="27"/>
    </i>
  </rowItems>
  <colFields count="1">
    <field x="-2"/>
  </colFields>
  <colItems count="3">
    <i>
      <x/>
    </i>
    <i i="1">
      <x v="1"/>
    </i>
    <i i="2">
      <x v="2"/>
    </i>
  </colItems>
  <dataFields count="3">
    <dataField name="Win % " fld="6" baseField="1" baseItem="1" numFmtId="10"/>
    <dataField name="Wins " fld="3" baseField="1" baseItem="1"/>
    <dataField name="Losses " fld="4" baseField="1" baseItem="1"/>
  </dataFields>
  <formats count="5">
    <format dxfId="30">
      <pivotArea outline="0" collapsedLevelsAreSubtotals="1" fieldPosition="0"/>
    </format>
    <format dxfId="29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8">
      <pivotArea field="1" type="button" dataOnly="0" labelOnly="1" outline="0" axis="axisRow" fieldPosition="1"/>
    </format>
    <format dxfId="2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6">
      <pivotArea field="0" type="button" dataOnly="0" labelOnly="1" outline="0" axis="axisRow" fieldPosition="0"/>
    </format>
  </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1:Y28"/>
  <sheetViews>
    <sheetView showGridLines="0" zoomScaleNormal="100" workbookViewId="0">
      <selection activeCell="C5" sqref="C5:J16"/>
    </sheetView>
  </sheetViews>
  <sheetFormatPr baseColWidth="10" defaultColWidth="8.83203125" defaultRowHeight="18" customHeight="1"/>
  <cols>
    <col min="1" max="1" width="1.83203125" style="1" customWidth="1"/>
    <col min="2" max="2" width="5.83203125" style="1" customWidth="1"/>
    <col min="3" max="3" width="20.1640625" style="1" customWidth="1"/>
    <col min="4" max="4" width="8.83203125" style="2" customWidth="1"/>
    <col min="5" max="10" width="8.83203125" style="1" customWidth="1"/>
    <col min="11" max="11" width="5.5" style="1" customWidth="1"/>
    <col min="12" max="25" width="10.33203125" style="1" customWidth="1"/>
    <col min="26" max="55" width="5.5" style="1" customWidth="1"/>
    <col min="56" max="16384" width="8.83203125" style="1"/>
  </cols>
  <sheetData>
    <row r="1" spans="2:25" ht="18" customHeight="1">
      <c r="B1" s="118" t="s">
        <v>108</v>
      </c>
      <c r="C1" s="118"/>
      <c r="D1" s="118"/>
      <c r="E1" s="118"/>
      <c r="L1" s="118" t="s">
        <v>59</v>
      </c>
      <c r="M1" s="118"/>
      <c r="N1" s="118"/>
      <c r="O1" s="118"/>
    </row>
    <row r="2" spans="2:25" ht="18" customHeight="1">
      <c r="B2" s="118"/>
      <c r="C2" s="118"/>
      <c r="D2" s="118"/>
      <c r="E2" s="118"/>
      <c r="L2" s="118"/>
      <c r="M2" s="118"/>
      <c r="N2" s="118"/>
      <c r="O2" s="118"/>
    </row>
    <row r="3" spans="2:25" ht="31.25" customHeight="1">
      <c r="E3" s="122" t="s">
        <v>52</v>
      </c>
      <c r="F3" s="123"/>
      <c r="G3" s="123"/>
      <c r="H3" s="123"/>
      <c r="I3" s="123"/>
      <c r="J3" s="124"/>
      <c r="N3" s="122" t="s">
        <v>53</v>
      </c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4"/>
    </row>
    <row r="4" spans="2:25" s="2" customFormat="1" ht="28">
      <c r="B4" s="3" t="s">
        <v>30</v>
      </c>
      <c r="C4" s="3" t="s">
        <v>29</v>
      </c>
      <c r="D4" s="3" t="s">
        <v>31</v>
      </c>
      <c r="E4" s="108" t="s">
        <v>57</v>
      </c>
      <c r="F4" s="109" t="s">
        <v>58</v>
      </c>
      <c r="G4" s="30" t="s">
        <v>23</v>
      </c>
      <c r="H4" s="30" t="s">
        <v>24</v>
      </c>
      <c r="I4" s="30" t="s">
        <v>42</v>
      </c>
      <c r="J4" s="3" t="s">
        <v>19</v>
      </c>
      <c r="M4" s="24"/>
      <c r="N4" s="98"/>
      <c r="O4" s="98"/>
      <c r="P4" s="98"/>
      <c r="Q4" s="98"/>
      <c r="R4" s="98"/>
      <c r="S4" s="98"/>
      <c r="T4" s="98"/>
      <c r="U4" s="98"/>
      <c r="V4" s="98"/>
      <c r="W4" s="98"/>
      <c r="X4" s="98"/>
      <c r="Y4" s="98"/>
    </row>
    <row r="5" spans="2:25" ht="21" customHeight="1">
      <c r="B5" s="4">
        <v>1</v>
      </c>
      <c r="C5" s="5" t="str">
        <f>'Bogarts Anthony'!$A$1</f>
        <v>Bogarts Anthony</v>
      </c>
      <c r="D5" s="8">
        <f>$E$5-E5</f>
        <v>0</v>
      </c>
      <c r="E5" s="6">
        <f>'Bogarts Anthony'!$E$3</f>
        <v>196</v>
      </c>
      <c r="F5" s="7">
        <f>G5+H5</f>
        <v>260</v>
      </c>
      <c r="G5" s="107">
        <f>SUM('Bogarts Anthony'!$E$11:$E$30)</f>
        <v>183</v>
      </c>
      <c r="H5" s="107">
        <f>SUM('Bogarts Anthony'!$F$11:$F$30)</f>
        <v>77</v>
      </c>
      <c r="I5" s="6">
        <f>'Bogarts Anthony'!$E$5</f>
        <v>13</v>
      </c>
      <c r="J5" s="4">
        <f>'Bogarts Anthony'!$E$4</f>
        <v>0</v>
      </c>
      <c r="L5" s="125" t="s">
        <v>54</v>
      </c>
      <c r="M5" s="98"/>
      <c r="N5" s="99" t="s">
        <v>55</v>
      </c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2:25" ht="21" customHeight="1">
      <c r="B6" s="11">
        <v>2</v>
      </c>
      <c r="C6" s="5" t="str">
        <f>'Keyes Jose'!$A$1</f>
        <v>Keyes Jose</v>
      </c>
      <c r="D6" s="11">
        <f>$E$5-E6</f>
        <v>14</v>
      </c>
      <c r="E6" s="6">
        <f>'Keyes Jose'!$E$3</f>
        <v>182</v>
      </c>
      <c r="F6" s="7">
        <f>G6+H6</f>
        <v>280</v>
      </c>
      <c r="G6" s="107">
        <f>SUM('Keyes Jose'!$E$11:$E$30)</f>
        <v>168</v>
      </c>
      <c r="H6" s="107">
        <f>SUM('Keyes Jose'!$F$11:$F$30)</f>
        <v>112</v>
      </c>
      <c r="I6" s="6">
        <f>'Keyes Jose'!$E$5</f>
        <v>14</v>
      </c>
      <c r="J6" s="4">
        <f>'Keyes Jose'!$E$4</f>
        <v>0</v>
      </c>
      <c r="L6" s="126"/>
      <c r="M6" s="98"/>
      <c r="N6" s="99"/>
      <c r="O6" s="99" t="s">
        <v>55</v>
      </c>
      <c r="P6" s="99"/>
      <c r="Q6" s="99"/>
      <c r="R6" s="99"/>
      <c r="S6" s="99"/>
      <c r="T6" s="99"/>
      <c r="U6" s="99"/>
      <c r="V6" s="99"/>
      <c r="W6" s="99"/>
      <c r="X6" s="99"/>
      <c r="Y6" s="99"/>
    </row>
    <row r="7" spans="2:25" ht="21" customHeight="1">
      <c r="B7" s="11">
        <v>3</v>
      </c>
      <c r="C7" s="5" t="str">
        <f>'Courts Jesse'!$A$1</f>
        <v>Courts Jesse</v>
      </c>
      <c r="D7" s="11">
        <f>$E$5-E7</f>
        <v>41</v>
      </c>
      <c r="E7" s="6">
        <f>'Courts Jesse'!$E$3</f>
        <v>155</v>
      </c>
      <c r="F7" s="7">
        <f>G7+H7</f>
        <v>260</v>
      </c>
      <c r="G7" s="107">
        <f>SUM('Courts Jesse'!$E$11:$E$30)</f>
        <v>142</v>
      </c>
      <c r="H7" s="107">
        <f>SUM('Courts Jesse'!$F$11:$F$30)</f>
        <v>118</v>
      </c>
      <c r="I7" s="6">
        <f>'Courts Jesse'!$E$5</f>
        <v>13</v>
      </c>
      <c r="J7" s="4">
        <f>'Courts Jesse'!$E$4</f>
        <v>0</v>
      </c>
      <c r="L7" s="126"/>
      <c r="M7" s="98"/>
      <c r="N7" s="99"/>
      <c r="O7" s="99"/>
      <c r="P7" s="99" t="s">
        <v>55</v>
      </c>
      <c r="Q7" s="99"/>
      <c r="R7" s="99"/>
      <c r="S7" s="99"/>
      <c r="T7" s="99"/>
      <c r="U7" s="99"/>
      <c r="V7" s="99"/>
      <c r="W7" s="99"/>
      <c r="X7" s="99"/>
      <c r="Y7" s="99"/>
    </row>
    <row r="8" spans="2:25" ht="21" customHeight="1">
      <c r="B8" s="11">
        <v>4</v>
      </c>
      <c r="C8" s="5" t="str">
        <f>'Bogarts Ken'!$A$1</f>
        <v>Bogarts Ken</v>
      </c>
      <c r="D8" s="11">
        <f>$E$5-E8</f>
        <v>70</v>
      </c>
      <c r="E8" s="6">
        <f>'Bogarts Ken'!$E$3</f>
        <v>126</v>
      </c>
      <c r="F8" s="7">
        <f>G8+H8</f>
        <v>240</v>
      </c>
      <c r="G8" s="107">
        <f>SUM('Bogarts Ken'!$E$11:$E$30)</f>
        <v>114</v>
      </c>
      <c r="H8" s="107">
        <f>SUM('Bogarts Ken'!$F$11:$F$30)</f>
        <v>126</v>
      </c>
      <c r="I8" s="6">
        <f>'Bogarts Ken'!$E$5</f>
        <v>12</v>
      </c>
      <c r="J8" s="4">
        <f>'Bogarts Ken'!$E$4</f>
        <v>0</v>
      </c>
      <c r="L8" s="126"/>
      <c r="M8" s="98"/>
      <c r="N8" s="99"/>
      <c r="O8" s="99"/>
      <c r="P8" s="99"/>
      <c r="Q8" s="99" t="s">
        <v>55</v>
      </c>
      <c r="R8" s="99"/>
      <c r="S8" s="99"/>
      <c r="T8" s="99"/>
      <c r="U8" s="99"/>
      <c r="V8" s="99"/>
      <c r="W8" s="99"/>
      <c r="X8" s="99"/>
      <c r="Y8" s="99"/>
    </row>
    <row r="9" spans="2:25" ht="21" customHeight="1">
      <c r="B9" s="11">
        <v>5</v>
      </c>
      <c r="C9" s="5" t="str">
        <f>'Sportsmen Miguel'!$A$1</f>
        <v>Sportsmen Miguel</v>
      </c>
      <c r="D9" s="11">
        <f>$E$5-E9</f>
        <v>72</v>
      </c>
      <c r="E9" s="6">
        <f>'Sportsmen Miguel'!$E$3</f>
        <v>124</v>
      </c>
      <c r="F9" s="7">
        <f>G9+H9</f>
        <v>240</v>
      </c>
      <c r="G9" s="107">
        <f>SUM('Sportsmen Miguel'!$E$11:$E$30)</f>
        <v>112</v>
      </c>
      <c r="H9" s="107">
        <f>SUM('Sportsmen Miguel'!$F$11:$F$30)</f>
        <v>128</v>
      </c>
      <c r="I9" s="6">
        <f>'Sportsmen Miguel'!$E$5</f>
        <v>12</v>
      </c>
      <c r="J9" s="4">
        <f>'Sportsmen Miguel'!$E$4</f>
        <v>0</v>
      </c>
      <c r="L9" s="126"/>
      <c r="M9" s="98"/>
      <c r="N9" s="99"/>
      <c r="O9" s="99"/>
      <c r="P9" s="99"/>
      <c r="Q9" s="99"/>
      <c r="R9" s="99" t="s">
        <v>55</v>
      </c>
      <c r="S9" s="99"/>
      <c r="T9" s="99"/>
      <c r="U9" s="99"/>
      <c r="V9" s="99"/>
      <c r="W9" s="99"/>
      <c r="X9" s="99"/>
      <c r="Y9" s="99"/>
    </row>
    <row r="10" spans="2:25" ht="21" customHeight="1">
      <c r="B10" s="11">
        <v>6</v>
      </c>
      <c r="C10" s="5" t="str">
        <f>'Ballpark Ege'!$A$1</f>
        <v>Ballpark Ege</v>
      </c>
      <c r="D10" s="11">
        <f>$E$5-E10</f>
        <v>91</v>
      </c>
      <c r="E10" s="6">
        <f>'Ballpark Ege'!$E$3</f>
        <v>105</v>
      </c>
      <c r="F10" s="7">
        <f>G10+H10</f>
        <v>260</v>
      </c>
      <c r="G10" s="107">
        <f>SUM('Ballpark Ege'!$E$11:$E$30)</f>
        <v>92</v>
      </c>
      <c r="H10" s="107">
        <f>SUM('Ballpark Ege'!$F$11:$F$30)</f>
        <v>168</v>
      </c>
      <c r="I10" s="6">
        <f>'Ballpark Ege'!$E$5</f>
        <v>13</v>
      </c>
      <c r="J10" s="4">
        <f>'Ballpark Ege'!$E$4</f>
        <v>0</v>
      </c>
      <c r="L10" s="126"/>
      <c r="M10" s="98"/>
      <c r="N10" s="99"/>
      <c r="O10" s="99"/>
      <c r="P10" s="99"/>
      <c r="Q10" s="99"/>
      <c r="R10" s="99"/>
      <c r="S10" s="99" t="s">
        <v>55</v>
      </c>
      <c r="T10" s="99"/>
      <c r="U10" s="99"/>
      <c r="V10" s="99"/>
      <c r="W10" s="99"/>
      <c r="X10" s="99"/>
      <c r="Y10" s="99"/>
    </row>
    <row r="11" spans="2:25" ht="21" customHeight="1">
      <c r="B11" s="11">
        <v>7</v>
      </c>
      <c r="C11" s="5" t="str">
        <f>'Tony P''s Randy'!$A$1</f>
        <v>Tony P's Randy</v>
      </c>
      <c r="D11" s="11">
        <f>$E$5-E11</f>
        <v>96</v>
      </c>
      <c r="E11" s="6">
        <f>'Tony P''s Randy'!$E$3</f>
        <v>100</v>
      </c>
      <c r="F11" s="7">
        <f>G11+H11</f>
        <v>260</v>
      </c>
      <c r="G11" s="107">
        <f>SUM('Tony P''s Randy'!$E$11:$E$30)</f>
        <v>89</v>
      </c>
      <c r="H11" s="107">
        <f>SUM('Tony P''s Randy'!$F$11:$F$30)</f>
        <v>171</v>
      </c>
      <c r="I11" s="6">
        <f>'Tony P''s Randy'!$E$5</f>
        <v>12</v>
      </c>
      <c r="J11" s="4">
        <f>'Tony P''s Randy'!$E$4</f>
        <v>1</v>
      </c>
      <c r="L11" s="126"/>
      <c r="M11" s="98"/>
      <c r="N11" s="99"/>
      <c r="O11" s="99"/>
      <c r="P11" s="99"/>
      <c r="Q11" s="99"/>
      <c r="R11" s="99"/>
      <c r="S11" s="99"/>
      <c r="T11" s="99" t="s">
        <v>55</v>
      </c>
      <c r="U11" s="99"/>
      <c r="V11" s="99"/>
      <c r="W11" s="99"/>
      <c r="X11" s="99"/>
      <c r="Y11" s="99"/>
    </row>
    <row r="12" spans="2:25" ht="21" customHeight="1">
      <c r="B12" s="14">
        <v>8</v>
      </c>
      <c r="C12" s="15" t="str">
        <f>Team8!$A$1</f>
        <v>Team08</v>
      </c>
      <c r="D12" s="14">
        <f>$E$5-E12</f>
        <v>196</v>
      </c>
      <c r="E12" s="110">
        <f>Team8!$E$3</f>
        <v>0</v>
      </c>
      <c r="F12" s="111">
        <f>G12+H12</f>
        <v>0</v>
      </c>
      <c r="G12" s="24">
        <f>SUM(Team8!$E$11:$E$30)</f>
        <v>0</v>
      </c>
      <c r="H12" s="24">
        <f>SUM(Team8!$F$11:$F$30)</f>
        <v>0</v>
      </c>
      <c r="I12" s="110">
        <f>Team8!$E$5</f>
        <v>0</v>
      </c>
      <c r="J12" s="100">
        <f>Team8!$E$4</f>
        <v>0</v>
      </c>
      <c r="L12" s="126"/>
      <c r="M12" s="98"/>
      <c r="N12" s="99"/>
      <c r="O12" s="99"/>
      <c r="P12" s="99"/>
      <c r="Q12" s="99"/>
      <c r="R12" s="99"/>
      <c r="S12" s="99"/>
      <c r="T12" s="99"/>
      <c r="U12" s="99" t="s">
        <v>55</v>
      </c>
      <c r="V12" s="99"/>
      <c r="W12" s="99"/>
      <c r="X12" s="99"/>
      <c r="Y12" s="99"/>
    </row>
    <row r="13" spans="2:25" ht="21" customHeight="1">
      <c r="B13" s="14">
        <v>9</v>
      </c>
      <c r="C13" s="15" t="str">
        <f>Team9!$A$1</f>
        <v>Team09</v>
      </c>
      <c r="D13" s="14">
        <f>$E$5-E13</f>
        <v>196</v>
      </c>
      <c r="E13" s="110">
        <f>Team9!$E$3</f>
        <v>0</v>
      </c>
      <c r="F13" s="111">
        <f>G13+H13</f>
        <v>0</v>
      </c>
      <c r="G13" s="24">
        <f>SUM(Team9!$E$11:$E$30)</f>
        <v>0</v>
      </c>
      <c r="H13" s="24">
        <f>SUM(Team9!$F$11:$F$30)</f>
        <v>0</v>
      </c>
      <c r="I13" s="110">
        <f>Team9!$E$5</f>
        <v>0</v>
      </c>
      <c r="J13" s="100">
        <f>Team9!$E$4</f>
        <v>0</v>
      </c>
      <c r="L13" s="126"/>
      <c r="M13" s="98"/>
      <c r="N13" s="99"/>
      <c r="O13" s="99"/>
      <c r="P13" s="99"/>
      <c r="Q13" s="99"/>
      <c r="R13" s="99"/>
      <c r="S13" s="99"/>
      <c r="T13" s="99"/>
      <c r="U13" s="99"/>
      <c r="V13" s="99" t="s">
        <v>55</v>
      </c>
      <c r="W13" s="99"/>
      <c r="X13" s="99"/>
      <c r="Y13" s="99"/>
    </row>
    <row r="14" spans="2:25" ht="21" customHeight="1">
      <c r="B14" s="14">
        <v>10</v>
      </c>
      <c r="C14" s="15" t="str">
        <f>Team10!$A$1</f>
        <v>Team10</v>
      </c>
      <c r="D14" s="14">
        <f>$E$5-E14</f>
        <v>196</v>
      </c>
      <c r="E14" s="110">
        <f>Team10!$E$3</f>
        <v>0</v>
      </c>
      <c r="F14" s="111">
        <f>G14+H14</f>
        <v>0</v>
      </c>
      <c r="G14" s="24">
        <f>SUM(Team10!$E$11:$E$30)</f>
        <v>0</v>
      </c>
      <c r="H14" s="24">
        <f>SUM(Team10!$F$11:$F$30)</f>
        <v>0</v>
      </c>
      <c r="I14" s="110">
        <f>Team10!$E$5</f>
        <v>0</v>
      </c>
      <c r="J14" s="100">
        <f>Team10!$E$4</f>
        <v>0</v>
      </c>
      <c r="L14" s="126"/>
      <c r="M14" s="98"/>
      <c r="N14" s="99"/>
      <c r="O14" s="99"/>
      <c r="P14" s="99"/>
      <c r="Q14" s="99"/>
      <c r="R14" s="99"/>
      <c r="S14" s="99"/>
      <c r="T14" s="99"/>
      <c r="U14" s="99"/>
      <c r="V14" s="99"/>
      <c r="W14" s="99" t="s">
        <v>55</v>
      </c>
      <c r="X14" s="99"/>
      <c r="Y14" s="99"/>
    </row>
    <row r="15" spans="2:25" ht="21" customHeight="1">
      <c r="B15" s="14">
        <v>11</v>
      </c>
      <c r="C15" s="15" t="str">
        <f>Team11!$A$1</f>
        <v>Team11</v>
      </c>
      <c r="D15" s="14">
        <f>$E$5-E15</f>
        <v>196</v>
      </c>
      <c r="E15" s="110">
        <f>Team11!$E$3</f>
        <v>0</v>
      </c>
      <c r="F15" s="111">
        <f>G15+H15</f>
        <v>0</v>
      </c>
      <c r="G15" s="24">
        <f>SUM(Team11!$E$11:$E$30)</f>
        <v>0</v>
      </c>
      <c r="H15" s="24">
        <f>SUM(Team11!$F$11:$F$30)</f>
        <v>0</v>
      </c>
      <c r="I15" s="110">
        <f>Team11!$E$5</f>
        <v>0</v>
      </c>
      <c r="J15" s="100">
        <f>Team11!$E$4</f>
        <v>0</v>
      </c>
      <c r="L15" s="126"/>
      <c r="M15" s="98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 t="s">
        <v>55</v>
      </c>
      <c r="Y15" s="99"/>
    </row>
    <row r="16" spans="2:25" ht="21" customHeight="1">
      <c r="B16" s="14">
        <v>12</v>
      </c>
      <c r="C16" s="15" t="str">
        <f>Team12!$A$1</f>
        <v>Team12</v>
      </c>
      <c r="D16" s="14">
        <f>$E$5-E16</f>
        <v>196</v>
      </c>
      <c r="E16" s="110">
        <f>Team12!$E$3</f>
        <v>0</v>
      </c>
      <c r="F16" s="111">
        <f>G16+H16</f>
        <v>0</v>
      </c>
      <c r="G16" s="24">
        <f>SUM(Team12!$E$11:$E$30)</f>
        <v>0</v>
      </c>
      <c r="H16" s="24">
        <f>SUM(Team12!$F$11:$F$30)</f>
        <v>0</v>
      </c>
      <c r="I16" s="110">
        <f>Team12!$E$5</f>
        <v>0</v>
      </c>
      <c r="J16" s="100">
        <f>Team12!$E$4</f>
        <v>0</v>
      </c>
      <c r="L16" s="127"/>
      <c r="M16" s="98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 t="s">
        <v>55</v>
      </c>
    </row>
    <row r="17" spans="2:7" ht="21" customHeight="1"/>
    <row r="18" spans="2:7" ht="21" customHeight="1">
      <c r="B18" s="27" t="s">
        <v>26</v>
      </c>
      <c r="C18" s="34"/>
      <c r="D18" s="34"/>
      <c r="E18" s="35"/>
      <c r="F18" s="34"/>
      <c r="G18" s="36"/>
    </row>
    <row r="19" spans="2:7" ht="21" customHeight="1">
      <c r="B19" s="16"/>
      <c r="D19" s="1"/>
      <c r="E19" s="119" t="s">
        <v>32</v>
      </c>
      <c r="F19" s="120" t="s">
        <v>45</v>
      </c>
      <c r="G19" s="121" t="s">
        <v>46</v>
      </c>
    </row>
    <row r="20" spans="2:7" ht="21" customHeight="1">
      <c r="B20" s="16"/>
      <c r="D20" s="1"/>
      <c r="E20" s="119"/>
      <c r="F20" s="120"/>
      <c r="G20" s="121"/>
    </row>
    <row r="21" spans="2:7" ht="21" customHeight="1">
      <c r="B21" s="16"/>
      <c r="D21" s="1"/>
      <c r="E21" s="119"/>
      <c r="F21" s="120"/>
      <c r="G21" s="121"/>
    </row>
    <row r="22" spans="2:7" ht="21" customHeight="1">
      <c r="B22" s="16"/>
      <c r="C22" s="17"/>
      <c r="D22" s="17" t="s">
        <v>33</v>
      </c>
      <c r="E22" s="18">
        <v>14</v>
      </c>
      <c r="F22" s="18">
        <v>14</v>
      </c>
      <c r="G22" s="19">
        <v>14</v>
      </c>
    </row>
    <row r="23" spans="2:7" ht="21" customHeight="1">
      <c r="B23" s="16"/>
      <c r="C23" s="20"/>
      <c r="D23" s="20" t="s">
        <v>43</v>
      </c>
      <c r="E23" s="18">
        <v>0</v>
      </c>
      <c r="F23" s="18">
        <f t="shared" ref="F23:G25" si="0">E23</f>
        <v>0</v>
      </c>
      <c r="G23" s="19">
        <f t="shared" si="0"/>
        <v>0</v>
      </c>
    </row>
    <row r="24" spans="2:7" ht="21" customHeight="1">
      <c r="B24" s="21"/>
      <c r="C24" s="22"/>
      <c r="D24" s="22" t="s">
        <v>34</v>
      </c>
      <c r="E24" s="23">
        <v>4</v>
      </c>
      <c r="F24" s="23">
        <f t="shared" si="0"/>
        <v>4</v>
      </c>
      <c r="G24" s="24">
        <f t="shared" si="0"/>
        <v>4</v>
      </c>
    </row>
    <row r="25" spans="2:7" ht="21" customHeight="1">
      <c r="B25" s="16"/>
      <c r="C25" s="17"/>
      <c r="D25" s="17" t="s">
        <v>35</v>
      </c>
      <c r="E25" s="18">
        <f>(E22-E23)*E24</f>
        <v>56</v>
      </c>
      <c r="F25" s="18">
        <f t="shared" si="0"/>
        <v>56</v>
      </c>
      <c r="G25" s="19">
        <f t="shared" si="0"/>
        <v>56</v>
      </c>
    </row>
    <row r="26" spans="2:7" ht="18" customHeight="1">
      <c r="B26" s="21"/>
      <c r="C26" s="22"/>
      <c r="D26" s="22" t="s">
        <v>27</v>
      </c>
      <c r="E26" s="25">
        <v>0.4</v>
      </c>
      <c r="F26" s="25">
        <v>0.8</v>
      </c>
      <c r="G26" s="26">
        <v>0.6</v>
      </c>
    </row>
    <row r="27" spans="2:7" ht="18" customHeight="1">
      <c r="B27" s="27"/>
      <c r="C27" s="28"/>
      <c r="D27" s="28" t="s">
        <v>20</v>
      </c>
      <c r="E27" s="29">
        <f>E25*E26</f>
        <v>22.400000000000002</v>
      </c>
      <c r="F27" s="29">
        <f>F25*F26</f>
        <v>44.800000000000004</v>
      </c>
      <c r="G27" s="30">
        <f>G25*G26</f>
        <v>33.6</v>
      </c>
    </row>
    <row r="28" spans="2:7" ht="18" customHeight="1">
      <c r="B28" s="21"/>
      <c r="C28" s="31"/>
      <c r="D28" s="31" t="s">
        <v>36</v>
      </c>
      <c r="E28" s="32">
        <f>ROUNDDOWN(E27,0)</f>
        <v>22</v>
      </c>
      <c r="F28" s="32">
        <f>ROUNDDOWN(F27,0)</f>
        <v>44</v>
      </c>
      <c r="G28" s="33">
        <f>ROUNDDOWN(G27,0)</f>
        <v>33</v>
      </c>
    </row>
  </sheetData>
  <sortState xmlns:xlrd2="http://schemas.microsoft.com/office/spreadsheetml/2017/richdata2" ref="C5:J16">
    <sortCondition descending="1" ref="E5:E16"/>
    <sortCondition ref="C5:C16"/>
  </sortState>
  <customSheetViews>
    <customSheetView guid="{94BE076A-5EF1-4D76-93AC-7EAE799BE392}" scale="70" showGridLines="0" fitToPage="1">
      <selection activeCell="I4" sqref="I4"/>
      <pageMargins left="0.5" right="0.5" top="0.5" bottom="0.5" header="0.5" footer="0.5"/>
      <pageSetup scale="82" fitToHeight="0" orientation="landscape" r:id="rId1"/>
    </customSheetView>
  </customSheetViews>
  <mergeCells count="8">
    <mergeCell ref="L1:O2"/>
    <mergeCell ref="B1:E2"/>
    <mergeCell ref="E19:E21"/>
    <mergeCell ref="F19:F21"/>
    <mergeCell ref="G19:G21"/>
    <mergeCell ref="E3:J3"/>
    <mergeCell ref="L5:L16"/>
    <mergeCell ref="N3:Y3"/>
  </mergeCells>
  <pageMargins left="0.25" right="0.25" top="0.25" bottom="0.25" header="0.3" footer="0.3"/>
  <pageSetup scale="74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pageSetUpPr fitToPage="1"/>
  </sheetPr>
  <dimension ref="A1:ACY34"/>
  <sheetViews>
    <sheetView showGridLines="0" tabSelected="1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7" sqref="E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115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  <c r="AI2" s="138" t="s">
        <v>139</v>
      </c>
      <c r="AJ2" s="139"/>
      <c r="AK2" s="134" t="s">
        <v>140</v>
      </c>
      <c r="AL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0.36900369003690037</v>
      </c>
      <c r="E3" s="57">
        <f>SUM(E11:E30)-E4+E5</f>
        <v>100</v>
      </c>
      <c r="F3" s="101">
        <f>SUM(F11:F30)</f>
        <v>171</v>
      </c>
      <c r="G3" s="105">
        <f t="shared" ref="G3:AL3" si="0">SUM(G11:G30)</f>
        <v>10</v>
      </c>
      <c r="H3" s="59">
        <f t="shared" si="0"/>
        <v>10</v>
      </c>
      <c r="I3" s="58">
        <f t="shared" si="0"/>
        <v>11</v>
      </c>
      <c r="J3" s="59">
        <f t="shared" si="0"/>
        <v>9</v>
      </c>
      <c r="K3" s="58">
        <f t="shared" si="0"/>
        <v>5</v>
      </c>
      <c r="L3" s="59">
        <f t="shared" si="0"/>
        <v>15</v>
      </c>
      <c r="M3" s="58">
        <f t="shared" si="0"/>
        <v>5</v>
      </c>
      <c r="N3" s="59">
        <f t="shared" si="0"/>
        <v>15</v>
      </c>
      <c r="O3" s="58">
        <f t="shared" si="0"/>
        <v>5</v>
      </c>
      <c r="P3" s="59">
        <f t="shared" si="0"/>
        <v>15</v>
      </c>
      <c r="Q3" s="58">
        <f t="shared" si="0"/>
        <v>3</v>
      </c>
      <c r="R3" s="59">
        <f t="shared" si="0"/>
        <v>17</v>
      </c>
      <c r="S3" s="58">
        <f t="shared" si="0"/>
        <v>9</v>
      </c>
      <c r="T3" s="59">
        <f t="shared" si="0"/>
        <v>11</v>
      </c>
      <c r="U3" s="58">
        <f t="shared" si="0"/>
        <v>0</v>
      </c>
      <c r="V3" s="59">
        <f t="shared" si="0"/>
        <v>0</v>
      </c>
      <c r="W3" s="58">
        <f t="shared" si="0"/>
        <v>8</v>
      </c>
      <c r="X3" s="59">
        <f t="shared" si="0"/>
        <v>12</v>
      </c>
      <c r="Y3" s="58">
        <f t="shared" si="0"/>
        <v>5</v>
      </c>
      <c r="Z3" s="59">
        <f t="shared" si="0"/>
        <v>15</v>
      </c>
      <c r="AA3" s="58">
        <f t="shared" si="0"/>
        <v>9</v>
      </c>
      <c r="AB3" s="59">
        <f t="shared" si="0"/>
        <v>11</v>
      </c>
      <c r="AC3" s="58">
        <f t="shared" si="0"/>
        <v>6</v>
      </c>
      <c r="AD3" s="59">
        <f t="shared" si="0"/>
        <v>14</v>
      </c>
      <c r="AE3" s="58">
        <f t="shared" si="0"/>
        <v>1</v>
      </c>
      <c r="AF3" s="59">
        <f t="shared" si="0"/>
        <v>19</v>
      </c>
      <c r="AG3" s="58">
        <f t="shared" si="0"/>
        <v>12</v>
      </c>
      <c r="AH3" s="59">
        <f t="shared" si="0"/>
        <v>8</v>
      </c>
      <c r="AI3" s="58">
        <f t="shared" si="0"/>
        <v>0</v>
      </c>
      <c r="AJ3" s="59">
        <f t="shared" si="0"/>
        <v>0</v>
      </c>
      <c r="AK3" s="58">
        <f t="shared" si="0"/>
        <v>0</v>
      </c>
      <c r="AL3" s="59">
        <f t="shared" si="0"/>
        <v>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1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>
        <v>1</v>
      </c>
      <c r="AB4" s="143"/>
      <c r="AC4" s="142"/>
      <c r="AD4" s="143"/>
      <c r="AE4" s="140"/>
      <c r="AF4" s="141"/>
      <c r="AG4" s="142"/>
      <c r="AH4" s="143"/>
      <c r="AI4" s="140"/>
      <c r="AJ4" s="141"/>
      <c r="AK4" s="142"/>
      <c r="AL4" s="143"/>
    </row>
    <row r="5" spans="1:779" ht="15" customHeight="1" thickBot="1">
      <c r="A5" s="64" t="s">
        <v>42</v>
      </c>
      <c r="B5" s="65"/>
      <c r="C5" s="65"/>
      <c r="D5" s="65"/>
      <c r="E5" s="66">
        <f>SUM(G5:AK5)</f>
        <v>12</v>
      </c>
      <c r="F5" s="103"/>
      <c r="G5" s="155">
        <v>1</v>
      </c>
      <c r="H5" s="143"/>
      <c r="I5" s="142">
        <v>1</v>
      </c>
      <c r="J5" s="143"/>
      <c r="K5" s="142">
        <v>1</v>
      </c>
      <c r="L5" s="143"/>
      <c r="M5" s="142">
        <v>1</v>
      </c>
      <c r="N5" s="143"/>
      <c r="O5" s="142">
        <v>1</v>
      </c>
      <c r="P5" s="143"/>
      <c r="Q5" s="142">
        <v>1</v>
      </c>
      <c r="R5" s="143"/>
      <c r="S5" s="142">
        <v>1</v>
      </c>
      <c r="T5" s="143"/>
      <c r="U5" s="142"/>
      <c r="V5" s="143"/>
      <c r="W5" s="142">
        <v>1</v>
      </c>
      <c r="X5" s="143"/>
      <c r="Y5" s="142">
        <v>1</v>
      </c>
      <c r="Z5" s="143"/>
      <c r="AA5" s="142"/>
      <c r="AB5" s="143"/>
      <c r="AC5" s="142">
        <v>1</v>
      </c>
      <c r="AD5" s="143"/>
      <c r="AE5" s="140">
        <v>1</v>
      </c>
      <c r="AF5" s="141"/>
      <c r="AG5" s="142">
        <v>1</v>
      </c>
      <c r="AH5" s="143"/>
      <c r="AI5" s="140"/>
      <c r="AJ5" s="141"/>
      <c r="AK5" s="142"/>
      <c r="AL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SUM(G6:AK6)</f>
        <v>650</v>
      </c>
      <c r="F6" s="160"/>
      <c r="G6" s="168">
        <v>50</v>
      </c>
      <c r="H6" s="147"/>
      <c r="I6" s="146">
        <v>100</v>
      </c>
      <c r="J6" s="147"/>
      <c r="K6" s="146">
        <v>50</v>
      </c>
      <c r="L6" s="147"/>
      <c r="M6" s="146">
        <v>50</v>
      </c>
      <c r="N6" s="147"/>
      <c r="O6" s="146">
        <v>50</v>
      </c>
      <c r="P6" s="147"/>
      <c r="Q6" s="146">
        <v>50</v>
      </c>
      <c r="R6" s="147"/>
      <c r="S6" s="146">
        <v>50</v>
      </c>
      <c r="T6" s="147"/>
      <c r="U6" s="146"/>
      <c r="V6" s="147"/>
      <c r="W6" s="146">
        <v>50</v>
      </c>
      <c r="X6" s="147"/>
      <c r="Y6" s="146">
        <v>50</v>
      </c>
      <c r="Z6" s="147"/>
      <c r="AA6" s="146"/>
      <c r="AB6" s="147"/>
      <c r="AC6" s="146">
        <v>50</v>
      </c>
      <c r="AD6" s="147"/>
      <c r="AE6" s="144">
        <v>50</v>
      </c>
      <c r="AF6" s="145"/>
      <c r="AG6" s="146">
        <v>50</v>
      </c>
      <c r="AH6" s="147"/>
      <c r="AI6" s="144"/>
      <c r="AJ6" s="145"/>
      <c r="AK6" s="146"/>
      <c r="AL6" s="147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148"/>
      <c r="AJ7" s="148"/>
      <c r="AK7" s="149"/>
      <c r="AL7" s="149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  <c r="AI8" s="134" t="s">
        <v>139</v>
      </c>
      <c r="AJ8" s="135"/>
      <c r="AK8" s="134" t="s">
        <v>140</v>
      </c>
      <c r="AL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45670</v>
      </c>
      <c r="H9" s="137"/>
      <c r="I9" s="136">
        <f>G9+7</f>
        <v>45677</v>
      </c>
      <c r="J9" s="137"/>
      <c r="K9" s="136">
        <v>45684</v>
      </c>
      <c r="L9" s="137"/>
      <c r="M9" s="136">
        <v>45691</v>
      </c>
      <c r="N9" s="137"/>
      <c r="O9" s="136">
        <v>45698</v>
      </c>
      <c r="P9" s="137"/>
      <c r="Q9" s="136">
        <v>45712</v>
      </c>
      <c r="R9" s="137"/>
      <c r="S9" s="136">
        <v>45719</v>
      </c>
      <c r="T9" s="137"/>
      <c r="U9" s="136">
        <v>45726</v>
      </c>
      <c r="V9" s="137"/>
      <c r="W9" s="136">
        <v>45733</v>
      </c>
      <c r="X9" s="137"/>
      <c r="Y9" s="136">
        <v>45740</v>
      </c>
      <c r="Z9" s="137"/>
      <c r="AA9" s="136">
        <v>45747</v>
      </c>
      <c r="AB9" s="137"/>
      <c r="AC9" s="136">
        <v>45754</v>
      </c>
      <c r="AD9" s="137"/>
      <c r="AE9" s="136">
        <v>45761</v>
      </c>
      <c r="AF9" s="137"/>
      <c r="AG9" s="136">
        <v>45768</v>
      </c>
      <c r="AH9" s="137"/>
      <c r="AI9" s="136">
        <v>45775</v>
      </c>
      <c r="AJ9" s="137"/>
      <c r="AK9" s="136">
        <v>45782</v>
      </c>
      <c r="AL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5</v>
      </c>
      <c r="B11" s="87">
        <f>IF($B$9-(E11+F11)&lt;0,0,$B$9-(E11+F11))</f>
        <v>0</v>
      </c>
      <c r="C11" s="88" t="s">
        <v>120</v>
      </c>
      <c r="D11" s="89">
        <f>IF(E11=0,0,(E11/(E11+F11)))</f>
        <v>0.48717948717948717</v>
      </c>
      <c r="E11" s="90">
        <f>G11+I11+K11+M11+O11+Q11+S11+U11+W11+Y11+AA11+AC11+AE11+AG11+AI11+AK11</f>
        <v>19</v>
      </c>
      <c r="F11" s="104">
        <f>H11+J11+L11+N11+P11+R11+T11+V11+X11+Z11+AB11+AD11+AF11+AH11+AJ11+AL11</f>
        <v>20</v>
      </c>
      <c r="G11" s="91">
        <v>3</v>
      </c>
      <c r="H11" s="9">
        <v>1</v>
      </c>
      <c r="I11" s="10">
        <v>4</v>
      </c>
      <c r="J11" s="9">
        <v>0</v>
      </c>
      <c r="K11" s="10">
        <v>1</v>
      </c>
      <c r="L11" s="9">
        <v>3</v>
      </c>
      <c r="M11" s="10">
        <v>2</v>
      </c>
      <c r="N11" s="9">
        <v>2</v>
      </c>
      <c r="O11" s="10">
        <v>1</v>
      </c>
      <c r="P11" s="9">
        <v>3</v>
      </c>
      <c r="Q11" s="10"/>
      <c r="R11" s="9"/>
      <c r="S11" s="10"/>
      <c r="T11" s="9"/>
      <c r="U11" s="10"/>
      <c r="V11" s="9"/>
      <c r="W11" s="10">
        <v>2</v>
      </c>
      <c r="X11" s="9">
        <v>2</v>
      </c>
      <c r="Y11" s="10">
        <v>1</v>
      </c>
      <c r="Z11" s="9">
        <v>3</v>
      </c>
      <c r="AA11" s="10">
        <v>1</v>
      </c>
      <c r="AB11" s="9">
        <v>2</v>
      </c>
      <c r="AC11" s="10">
        <v>2</v>
      </c>
      <c r="AD11" s="9">
        <v>2</v>
      </c>
      <c r="AE11" s="10"/>
      <c r="AF11" s="9"/>
      <c r="AG11" s="10">
        <v>2</v>
      </c>
      <c r="AH11" s="9">
        <v>2</v>
      </c>
      <c r="AI11" s="10"/>
      <c r="AJ11" s="9"/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16</v>
      </c>
      <c r="B12" s="94">
        <f t="shared" ref="B12:B30" si="2">IF($B$9-(E12+F12)&lt;0,0,$B$9-(E12+F12))</f>
        <v>0</v>
      </c>
      <c r="C12" s="95" t="s">
        <v>121</v>
      </c>
      <c r="D12" s="89">
        <f t="shared" ref="D12:D30" si="3">IF(E12=0,0,(E12/(E12+F12)))</f>
        <v>0.35714285714285715</v>
      </c>
      <c r="E12" s="90">
        <f t="shared" ref="E12:E30" si="4">G12+I12+K12+M12+O12+Q12+S12+U12+W12+Y12+AA12+AC12+AE12+AG12+AI12+AK12</f>
        <v>10</v>
      </c>
      <c r="F12" s="104">
        <f t="shared" ref="F12:F30" si="5">H12+J12+L12+N12+P12+R12+T12+V12+X12+Z12+AB12+AD12+AF12+AH12+AJ12+AL12</f>
        <v>18</v>
      </c>
      <c r="G12" s="96"/>
      <c r="H12" s="12"/>
      <c r="I12" s="13">
        <v>0</v>
      </c>
      <c r="J12" s="12">
        <v>2</v>
      </c>
      <c r="K12" s="13">
        <v>1</v>
      </c>
      <c r="L12" s="12">
        <v>1</v>
      </c>
      <c r="M12" s="13">
        <v>1</v>
      </c>
      <c r="N12" s="12">
        <v>1</v>
      </c>
      <c r="O12" s="13">
        <v>2</v>
      </c>
      <c r="P12" s="12">
        <v>2</v>
      </c>
      <c r="Q12" s="13">
        <v>0</v>
      </c>
      <c r="R12" s="12">
        <v>4</v>
      </c>
      <c r="S12" s="13">
        <v>1</v>
      </c>
      <c r="T12" s="12">
        <v>3</v>
      </c>
      <c r="U12" s="13"/>
      <c r="V12" s="12"/>
      <c r="W12" s="13">
        <v>2</v>
      </c>
      <c r="X12" s="12">
        <v>2</v>
      </c>
      <c r="Y12" s="13"/>
      <c r="Z12" s="12"/>
      <c r="AA12" s="13"/>
      <c r="AB12" s="12"/>
      <c r="AC12" s="13">
        <v>0</v>
      </c>
      <c r="AD12" s="12">
        <v>2</v>
      </c>
      <c r="AE12" s="13"/>
      <c r="AF12" s="12"/>
      <c r="AG12" s="13">
        <v>3</v>
      </c>
      <c r="AH12" s="12">
        <v>1</v>
      </c>
      <c r="AI12" s="13"/>
      <c r="AJ12" s="12"/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0</v>
      </c>
      <c r="B13" s="94">
        <f t="shared" si="2"/>
        <v>0</v>
      </c>
      <c r="C13" s="95" t="s">
        <v>122</v>
      </c>
      <c r="D13" s="89">
        <f t="shared" si="3"/>
        <v>0.28888888888888886</v>
      </c>
      <c r="E13" s="90">
        <f t="shared" si="4"/>
        <v>13</v>
      </c>
      <c r="F13" s="104">
        <f t="shared" si="5"/>
        <v>32</v>
      </c>
      <c r="G13" s="96">
        <v>1</v>
      </c>
      <c r="H13" s="12">
        <v>2</v>
      </c>
      <c r="I13" s="13">
        <v>1</v>
      </c>
      <c r="J13" s="12">
        <v>1</v>
      </c>
      <c r="K13" s="13">
        <v>2</v>
      </c>
      <c r="L13" s="12">
        <v>0</v>
      </c>
      <c r="M13" s="13">
        <v>1</v>
      </c>
      <c r="N13" s="12">
        <v>3</v>
      </c>
      <c r="O13" s="13">
        <v>1</v>
      </c>
      <c r="P13" s="12">
        <v>3</v>
      </c>
      <c r="Q13" s="13">
        <v>1</v>
      </c>
      <c r="R13" s="12">
        <v>3</v>
      </c>
      <c r="S13" s="13">
        <v>2</v>
      </c>
      <c r="T13" s="12">
        <v>2</v>
      </c>
      <c r="U13" s="13"/>
      <c r="V13" s="12"/>
      <c r="W13" s="13">
        <v>2</v>
      </c>
      <c r="X13" s="12">
        <v>2</v>
      </c>
      <c r="Y13" s="13">
        <v>0</v>
      </c>
      <c r="Z13" s="12">
        <v>4</v>
      </c>
      <c r="AA13" s="13">
        <v>0</v>
      </c>
      <c r="AB13" s="12">
        <v>2</v>
      </c>
      <c r="AC13" s="13">
        <v>0</v>
      </c>
      <c r="AD13" s="12">
        <v>4</v>
      </c>
      <c r="AE13" s="13">
        <v>0</v>
      </c>
      <c r="AF13" s="12">
        <v>4</v>
      </c>
      <c r="AG13" s="13">
        <v>2</v>
      </c>
      <c r="AH13" s="12">
        <v>2</v>
      </c>
      <c r="AI13" s="13"/>
      <c r="AJ13" s="12"/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4</v>
      </c>
      <c r="B14" s="94">
        <f t="shared" si="2"/>
        <v>0</v>
      </c>
      <c r="C14" s="95" t="s">
        <v>123</v>
      </c>
      <c r="D14" s="89">
        <f t="shared" si="3"/>
        <v>0.45</v>
      </c>
      <c r="E14" s="90">
        <f t="shared" si="4"/>
        <v>18</v>
      </c>
      <c r="F14" s="104">
        <f t="shared" si="5"/>
        <v>22</v>
      </c>
      <c r="G14" s="96">
        <v>3</v>
      </c>
      <c r="H14" s="12">
        <v>1</v>
      </c>
      <c r="I14" s="13">
        <v>2</v>
      </c>
      <c r="J14" s="12">
        <v>2</v>
      </c>
      <c r="K14" s="13">
        <v>1</v>
      </c>
      <c r="L14" s="12">
        <v>3</v>
      </c>
      <c r="M14" s="13">
        <v>1</v>
      </c>
      <c r="N14" s="12">
        <v>3</v>
      </c>
      <c r="O14" s="13"/>
      <c r="P14" s="12"/>
      <c r="Q14" s="13"/>
      <c r="R14" s="12"/>
      <c r="S14" s="13">
        <v>3</v>
      </c>
      <c r="T14" s="12">
        <v>1</v>
      </c>
      <c r="U14" s="13"/>
      <c r="V14" s="12"/>
      <c r="W14" s="13">
        <v>1</v>
      </c>
      <c r="X14" s="12">
        <v>3</v>
      </c>
      <c r="Y14" s="13">
        <v>1</v>
      </c>
      <c r="Z14" s="12">
        <v>3</v>
      </c>
      <c r="AA14" s="13">
        <v>3</v>
      </c>
      <c r="AB14" s="12">
        <v>1</v>
      </c>
      <c r="AC14" s="13">
        <v>2</v>
      </c>
      <c r="AD14" s="12">
        <v>2</v>
      </c>
      <c r="AE14" s="13">
        <v>1</v>
      </c>
      <c r="AF14" s="12">
        <v>3</v>
      </c>
      <c r="AG14" s="13"/>
      <c r="AH14" s="12"/>
      <c r="AI14" s="13"/>
      <c r="AJ14" s="12"/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20</v>
      </c>
      <c r="B15" s="94">
        <f t="shared" si="2"/>
        <v>0</v>
      </c>
      <c r="C15" s="95" t="s">
        <v>124</v>
      </c>
      <c r="D15" s="89">
        <f t="shared" si="3"/>
        <v>0.16666666666666666</v>
      </c>
      <c r="E15" s="90">
        <f t="shared" si="4"/>
        <v>4</v>
      </c>
      <c r="F15" s="104">
        <f t="shared" si="5"/>
        <v>20</v>
      </c>
      <c r="G15" s="96"/>
      <c r="H15" s="12"/>
      <c r="I15" s="13">
        <v>2</v>
      </c>
      <c r="J15" s="12">
        <v>2</v>
      </c>
      <c r="K15" s="13">
        <v>0</v>
      </c>
      <c r="L15" s="12">
        <v>4</v>
      </c>
      <c r="M15" s="13">
        <v>0</v>
      </c>
      <c r="N15" s="12">
        <v>2</v>
      </c>
      <c r="O15" s="13">
        <v>0</v>
      </c>
      <c r="P15" s="12">
        <v>4</v>
      </c>
      <c r="Q15" s="13">
        <v>1</v>
      </c>
      <c r="R15" s="12">
        <v>3</v>
      </c>
      <c r="S15" s="13">
        <v>0</v>
      </c>
      <c r="T15" s="12">
        <v>2</v>
      </c>
      <c r="U15" s="13"/>
      <c r="V15" s="12"/>
      <c r="W15" s="13"/>
      <c r="X15" s="12"/>
      <c r="Y15" s="13">
        <v>1</v>
      </c>
      <c r="Z15" s="12">
        <v>2</v>
      </c>
      <c r="AA15" s="13">
        <v>0</v>
      </c>
      <c r="AB15" s="12">
        <v>1</v>
      </c>
      <c r="AC15" s="13"/>
      <c r="AD15" s="12"/>
      <c r="AE15" s="13"/>
      <c r="AF15" s="12"/>
      <c r="AG15" s="13"/>
      <c r="AH15" s="12"/>
      <c r="AI15" s="13"/>
      <c r="AJ15" s="12"/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24</v>
      </c>
      <c r="B16" s="94">
        <f t="shared" si="2"/>
        <v>2</v>
      </c>
      <c r="C16" s="95" t="s">
        <v>125</v>
      </c>
      <c r="D16" s="89">
        <f t="shared" si="3"/>
        <v>0.3</v>
      </c>
      <c r="E16" s="90">
        <f t="shared" si="4"/>
        <v>6</v>
      </c>
      <c r="F16" s="104">
        <f t="shared" si="5"/>
        <v>14</v>
      </c>
      <c r="G16" s="96">
        <v>1</v>
      </c>
      <c r="H16" s="12">
        <v>0</v>
      </c>
      <c r="I16" s="13">
        <v>2</v>
      </c>
      <c r="J16" s="12">
        <v>2</v>
      </c>
      <c r="K16" s="13"/>
      <c r="L16" s="12"/>
      <c r="M16" s="13"/>
      <c r="N16" s="12"/>
      <c r="O16" s="13"/>
      <c r="P16" s="12"/>
      <c r="Q16" s="13">
        <v>0</v>
      </c>
      <c r="R16" s="12">
        <v>4</v>
      </c>
      <c r="S16" s="13">
        <v>1</v>
      </c>
      <c r="T16" s="12">
        <v>3</v>
      </c>
      <c r="U16" s="13"/>
      <c r="V16" s="12"/>
      <c r="W16" s="13">
        <v>1</v>
      </c>
      <c r="X16" s="12">
        <v>3</v>
      </c>
      <c r="Y16" s="13">
        <v>0</v>
      </c>
      <c r="Z16" s="12">
        <v>1</v>
      </c>
      <c r="AA16" s="13">
        <v>1</v>
      </c>
      <c r="AB16" s="12">
        <v>1</v>
      </c>
      <c r="AC16" s="13"/>
      <c r="AD16" s="12"/>
      <c r="AE16" s="13"/>
      <c r="AF16" s="12"/>
      <c r="AG16" s="13"/>
      <c r="AH16" s="12"/>
      <c r="AI16" s="13"/>
      <c r="AJ16" s="12"/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12</v>
      </c>
      <c r="B17" s="94">
        <f t="shared" si="2"/>
        <v>0</v>
      </c>
      <c r="C17" s="95" t="s">
        <v>130</v>
      </c>
      <c r="D17" s="89">
        <f t="shared" si="3"/>
        <v>0.25</v>
      </c>
      <c r="E17" s="90">
        <f t="shared" si="4"/>
        <v>8</v>
      </c>
      <c r="F17" s="104">
        <f t="shared" si="5"/>
        <v>24</v>
      </c>
      <c r="G17" s="96">
        <v>0</v>
      </c>
      <c r="H17" s="12">
        <v>4</v>
      </c>
      <c r="I17" s="13"/>
      <c r="J17" s="12"/>
      <c r="K17" s="13">
        <v>0</v>
      </c>
      <c r="L17" s="12">
        <v>4</v>
      </c>
      <c r="M17" s="13">
        <v>0</v>
      </c>
      <c r="N17" s="12">
        <v>4</v>
      </c>
      <c r="O17" s="13">
        <v>1</v>
      </c>
      <c r="P17" s="12">
        <v>3</v>
      </c>
      <c r="Q17" s="13">
        <v>1</v>
      </c>
      <c r="R17" s="12">
        <v>3</v>
      </c>
      <c r="S17" s="13">
        <v>2</v>
      </c>
      <c r="T17" s="12">
        <v>0</v>
      </c>
      <c r="U17" s="13"/>
      <c r="V17" s="12"/>
      <c r="W17" s="13"/>
      <c r="X17" s="12"/>
      <c r="Y17" s="13"/>
      <c r="Z17" s="12"/>
      <c r="AA17" s="13">
        <v>1</v>
      </c>
      <c r="AB17" s="12">
        <v>1</v>
      </c>
      <c r="AC17" s="13">
        <v>1</v>
      </c>
      <c r="AD17" s="12">
        <v>3</v>
      </c>
      <c r="AE17" s="13"/>
      <c r="AF17" s="12"/>
      <c r="AG17" s="13">
        <v>2</v>
      </c>
      <c r="AH17" s="12">
        <v>2</v>
      </c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30</v>
      </c>
      <c r="B18" s="94">
        <f t="shared" si="2"/>
        <v>8</v>
      </c>
      <c r="C18" s="95" t="s">
        <v>141</v>
      </c>
      <c r="D18" s="89">
        <f t="shared" si="3"/>
        <v>0.5714285714285714</v>
      </c>
      <c r="E18" s="90">
        <f t="shared" si="4"/>
        <v>8</v>
      </c>
      <c r="F18" s="104">
        <f t="shared" si="5"/>
        <v>6</v>
      </c>
      <c r="G18" s="96">
        <v>2</v>
      </c>
      <c r="H18" s="12">
        <v>2</v>
      </c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>
        <v>2</v>
      </c>
      <c r="Z18" s="12">
        <v>2</v>
      </c>
      <c r="AA18" s="13">
        <v>3</v>
      </c>
      <c r="AB18" s="12">
        <v>1</v>
      </c>
      <c r="AC18" s="13">
        <v>1</v>
      </c>
      <c r="AD18" s="12">
        <v>1</v>
      </c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38</v>
      </c>
      <c r="B19" s="94">
        <f t="shared" si="2"/>
        <v>16</v>
      </c>
      <c r="C19" s="95" t="s">
        <v>151</v>
      </c>
      <c r="D19" s="89">
        <f t="shared" si="3"/>
        <v>0</v>
      </c>
      <c r="E19" s="90">
        <f t="shared" si="4"/>
        <v>0</v>
      </c>
      <c r="F19" s="104">
        <f t="shared" si="5"/>
        <v>6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>
        <v>0</v>
      </c>
      <c r="AB19" s="12">
        <v>2</v>
      </c>
      <c r="AC19" s="13"/>
      <c r="AD19" s="12"/>
      <c r="AE19" s="13">
        <v>0</v>
      </c>
      <c r="AF19" s="12">
        <v>4</v>
      </c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40</v>
      </c>
      <c r="B20" s="94">
        <f t="shared" si="2"/>
        <v>18</v>
      </c>
      <c r="C20" s="95" t="s">
        <v>156</v>
      </c>
      <c r="D20" s="89">
        <f t="shared" si="3"/>
        <v>0</v>
      </c>
      <c r="E20" s="90">
        <f t="shared" si="4"/>
        <v>0</v>
      </c>
      <c r="F20" s="104">
        <f t="shared" si="5"/>
        <v>4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>
        <v>0</v>
      </c>
      <c r="AF20" s="12">
        <v>4</v>
      </c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40</v>
      </c>
      <c r="B21" s="94">
        <f t="shared" si="2"/>
        <v>18</v>
      </c>
      <c r="C21" s="95" t="s">
        <v>157</v>
      </c>
      <c r="D21" s="89">
        <f t="shared" si="3"/>
        <v>0</v>
      </c>
      <c r="E21" s="90">
        <f t="shared" si="4"/>
        <v>0</v>
      </c>
      <c r="F21" s="104">
        <f t="shared" si="5"/>
        <v>4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>
        <v>0</v>
      </c>
      <c r="AF21" s="12">
        <v>4</v>
      </c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40</v>
      </c>
      <c r="B22" s="94">
        <f t="shared" si="2"/>
        <v>18</v>
      </c>
      <c r="C22" s="95" t="s">
        <v>160</v>
      </c>
      <c r="D22" s="89">
        <f t="shared" si="3"/>
        <v>0.75</v>
      </c>
      <c r="E22" s="90">
        <f t="shared" si="4"/>
        <v>3</v>
      </c>
      <c r="F22" s="104">
        <f t="shared" si="5"/>
        <v>1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>
        <v>3</v>
      </c>
      <c r="AH22" s="12">
        <v>1</v>
      </c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  <row r="33" spans="3:3" ht="15" customHeight="1">
      <c r="C33" s="62" t="s">
        <v>152</v>
      </c>
    </row>
    <row r="34" spans="3:3" ht="15" customHeight="1">
      <c r="C34" s="62" t="s">
        <v>153</v>
      </c>
    </row>
  </sheetData>
  <mergeCells count="131"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</mergeCells>
  <conditionalFormatting sqref="A11:B30">
    <cfRule type="cellIs" dxfId="14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A2" sqref="A2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69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</row>
    <row r="5" spans="1:779" ht="15" customHeight="1" thickBot="1">
      <c r="A5" s="64" t="s">
        <v>42</v>
      </c>
      <c r="B5" s="65" t="s">
        <v>42</v>
      </c>
      <c r="C5" s="65"/>
      <c r="D5" s="65"/>
      <c r="E5" s="66">
        <f>SUM(G5:AH5)</f>
        <v>0</v>
      </c>
      <c r="F5" s="103"/>
      <c r="G5" s="155"/>
      <c r="H5" s="143"/>
      <c r="I5" s="142"/>
      <c r="J5" s="143"/>
      <c r="K5" s="142"/>
      <c r="L5" s="143"/>
      <c r="M5" s="142"/>
      <c r="N5" s="143"/>
      <c r="O5" s="142"/>
      <c r="P5" s="143"/>
      <c r="Q5" s="142"/>
      <c r="R5" s="143"/>
      <c r="S5" s="142"/>
      <c r="T5" s="143"/>
      <c r="U5" s="142"/>
      <c r="V5" s="143"/>
      <c r="W5" s="142"/>
      <c r="X5" s="143"/>
      <c r="Y5" s="142"/>
      <c r="Z5" s="143"/>
      <c r="AA5" s="142"/>
      <c r="AB5" s="143"/>
      <c r="AC5" s="142"/>
      <c r="AD5" s="143"/>
      <c r="AE5" s="140"/>
      <c r="AF5" s="141"/>
      <c r="AG5" s="142"/>
      <c r="AH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SUM(G6:AH6)</f>
        <v>0</v>
      </c>
      <c r="F6" s="160"/>
      <c r="G6" s="168"/>
      <c r="H6" s="147"/>
      <c r="I6" s="146"/>
      <c r="J6" s="147"/>
      <c r="K6" s="146"/>
      <c r="L6" s="147"/>
      <c r="M6" s="146"/>
      <c r="N6" s="147"/>
      <c r="O6" s="146"/>
      <c r="P6" s="147"/>
      <c r="Q6" s="146"/>
      <c r="R6" s="147"/>
      <c r="S6" s="146"/>
      <c r="T6" s="147"/>
      <c r="U6" s="146"/>
      <c r="V6" s="147"/>
      <c r="W6" s="146"/>
      <c r="X6" s="147"/>
      <c r="Y6" s="146"/>
      <c r="Z6" s="147"/>
      <c r="AA6" s="146"/>
      <c r="AB6" s="147"/>
      <c r="AC6" s="146"/>
      <c r="AD6" s="147"/>
      <c r="AE6" s="144"/>
      <c r="AF6" s="145"/>
      <c r="AG6" s="146"/>
      <c r="AH6" s="147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45047</v>
      </c>
      <c r="H9" s="137"/>
      <c r="I9" s="136">
        <f>G9+7</f>
        <v>45054</v>
      </c>
      <c r="J9" s="137"/>
      <c r="K9" s="136">
        <v>45061</v>
      </c>
      <c r="L9" s="137"/>
      <c r="M9" s="136">
        <v>45068</v>
      </c>
      <c r="N9" s="137"/>
      <c r="O9" s="136">
        <v>45082</v>
      </c>
      <c r="P9" s="137"/>
      <c r="Q9" s="136">
        <v>45089</v>
      </c>
      <c r="R9" s="137"/>
      <c r="S9" s="136">
        <v>45096</v>
      </c>
      <c r="T9" s="137"/>
      <c r="U9" s="136">
        <v>45103</v>
      </c>
      <c r="V9" s="137"/>
      <c r="W9" s="136">
        <v>45117</v>
      </c>
      <c r="X9" s="137"/>
      <c r="Y9" s="136">
        <v>45124</v>
      </c>
      <c r="Z9" s="137"/>
      <c r="AA9" s="136">
        <v>45131</v>
      </c>
      <c r="AB9" s="137"/>
      <c r="AC9" s="136">
        <v>45138</v>
      </c>
      <c r="AD9" s="137"/>
      <c r="AE9" s="136">
        <v>45145</v>
      </c>
      <c r="AF9" s="137"/>
      <c r="AG9" s="136">
        <v>45152</v>
      </c>
      <c r="AH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44</v>
      </c>
      <c r="B11" s="87">
        <f>IF($B$9-(E11+F11)&lt;0,0,$B$9-(E11+F11))</f>
        <v>22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44</v>
      </c>
      <c r="B12" s="94">
        <f t="shared" ref="B12:B30" si="2">IF($B$9-(E12+F12)&lt;0,0,$B$9-(E12+F12))</f>
        <v>22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44</v>
      </c>
      <c r="B13" s="94">
        <f t="shared" si="2"/>
        <v>22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44</v>
      </c>
      <c r="B14" s="94">
        <f t="shared" si="2"/>
        <v>22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44</v>
      </c>
      <c r="B15" s="94">
        <f t="shared" si="2"/>
        <v>22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44</v>
      </c>
      <c r="B16" s="94">
        <f t="shared" si="2"/>
        <v>22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44</v>
      </c>
      <c r="B17" s="94">
        <f t="shared" si="2"/>
        <v>22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44</v>
      </c>
      <c r="B18" s="94">
        <f t="shared" si="2"/>
        <v>22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17"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</mergeCells>
  <conditionalFormatting sqref="A11:B30">
    <cfRule type="cellIs" dxfId="13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CY32"/>
  <sheetViews>
    <sheetView showGridLines="0" zoomScaleNormal="100" workbookViewId="0">
      <pane xSplit="6" ySplit="10" topLeftCell="Y11" activePane="bottomRight" state="frozen"/>
      <selection pane="topRight" activeCell="E1" sqref="E1"/>
      <selection pane="bottomLeft" activeCell="A3" sqref="A3"/>
      <selection pane="bottomRight" activeCell="A2" sqref="A2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70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</row>
    <row r="5" spans="1:779" ht="15" customHeight="1" thickBot="1">
      <c r="A5" s="64" t="s">
        <v>42</v>
      </c>
      <c r="B5" s="65" t="s">
        <v>42</v>
      </c>
      <c r="C5" s="65"/>
      <c r="D5" s="65"/>
      <c r="E5" s="66">
        <f>SUM(G5:AH5)</f>
        <v>0</v>
      </c>
      <c r="F5" s="103"/>
      <c r="G5" s="155"/>
      <c r="H5" s="143"/>
      <c r="I5" s="142"/>
      <c r="J5" s="143"/>
      <c r="K5" s="142"/>
      <c r="L5" s="143"/>
      <c r="M5" s="142"/>
      <c r="N5" s="143"/>
      <c r="O5" s="142"/>
      <c r="P5" s="143"/>
      <c r="Q5" s="142"/>
      <c r="R5" s="143"/>
      <c r="S5" s="142"/>
      <c r="T5" s="143"/>
      <c r="U5" s="142"/>
      <c r="V5" s="143"/>
      <c r="W5" s="142"/>
      <c r="X5" s="143"/>
      <c r="Y5" s="142"/>
      <c r="Z5" s="143"/>
      <c r="AA5" s="142"/>
      <c r="AB5" s="143"/>
      <c r="AC5" s="142"/>
      <c r="AD5" s="143"/>
      <c r="AE5" s="140"/>
      <c r="AF5" s="141"/>
      <c r="AG5" s="142"/>
      <c r="AH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SUM(G6:AH6)</f>
        <v>0</v>
      </c>
      <c r="F6" s="160"/>
      <c r="G6" s="168"/>
      <c r="H6" s="147"/>
      <c r="I6" s="146"/>
      <c r="J6" s="147"/>
      <c r="K6" s="146"/>
      <c r="L6" s="147"/>
      <c r="M6" s="146"/>
      <c r="N6" s="147"/>
      <c r="O6" s="146"/>
      <c r="P6" s="147"/>
      <c r="Q6" s="146"/>
      <c r="R6" s="147"/>
      <c r="S6" s="146"/>
      <c r="T6" s="147"/>
      <c r="U6" s="146"/>
      <c r="V6" s="147"/>
      <c r="W6" s="146"/>
      <c r="X6" s="147"/>
      <c r="Y6" s="146"/>
      <c r="Z6" s="147"/>
      <c r="AA6" s="146"/>
      <c r="AB6" s="147"/>
      <c r="AC6" s="146"/>
      <c r="AD6" s="147"/>
      <c r="AE6" s="144"/>
      <c r="AF6" s="145"/>
      <c r="AG6" s="146"/>
      <c r="AH6" s="147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45047</v>
      </c>
      <c r="H9" s="137"/>
      <c r="I9" s="136">
        <f>G9+7</f>
        <v>45054</v>
      </c>
      <c r="J9" s="137"/>
      <c r="K9" s="136">
        <v>45061</v>
      </c>
      <c r="L9" s="137"/>
      <c r="M9" s="136">
        <v>45068</v>
      </c>
      <c r="N9" s="137"/>
      <c r="O9" s="136">
        <v>45082</v>
      </c>
      <c r="P9" s="137"/>
      <c r="Q9" s="136">
        <v>45089</v>
      </c>
      <c r="R9" s="137"/>
      <c r="S9" s="136">
        <v>45096</v>
      </c>
      <c r="T9" s="137"/>
      <c r="U9" s="136">
        <v>45103</v>
      </c>
      <c r="V9" s="137"/>
      <c r="W9" s="136">
        <v>45117</v>
      </c>
      <c r="X9" s="137"/>
      <c r="Y9" s="136">
        <v>45124</v>
      </c>
      <c r="Z9" s="137"/>
      <c r="AA9" s="136">
        <v>45131</v>
      </c>
      <c r="AB9" s="137"/>
      <c r="AC9" s="136">
        <v>45138</v>
      </c>
      <c r="AD9" s="137"/>
      <c r="AE9" s="136">
        <v>45145</v>
      </c>
      <c r="AF9" s="137"/>
      <c r="AG9" s="136">
        <v>45152</v>
      </c>
      <c r="AH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44</v>
      </c>
      <c r="B11" s="87">
        <f>IF($B$9-(E11+F11)&lt;0,0,$B$9-(E11+F11))</f>
        <v>22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44</v>
      </c>
      <c r="B12" s="94">
        <f t="shared" ref="B12:B30" si="2">IF($B$9-(E12+F12)&lt;0,0,$B$9-(E12+F12))</f>
        <v>22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44</v>
      </c>
      <c r="B13" s="94">
        <f t="shared" si="2"/>
        <v>22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44</v>
      </c>
      <c r="B14" s="94">
        <f t="shared" si="2"/>
        <v>22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44</v>
      </c>
      <c r="B15" s="94">
        <f t="shared" si="2"/>
        <v>22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44</v>
      </c>
      <c r="B16" s="94">
        <f t="shared" si="2"/>
        <v>22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44</v>
      </c>
      <c r="B17" s="94">
        <f t="shared" si="2"/>
        <v>22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44</v>
      </c>
      <c r="B18" s="94">
        <f t="shared" si="2"/>
        <v>22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12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C11" sqref="C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60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</row>
    <row r="5" spans="1:779" ht="15" customHeight="1" thickBot="1">
      <c r="A5" s="64" t="s">
        <v>42</v>
      </c>
      <c r="B5" s="65" t="s">
        <v>42</v>
      </c>
      <c r="C5" s="65"/>
      <c r="D5" s="65"/>
      <c r="E5" s="66">
        <f>SUM(G5:AH5)</f>
        <v>0</v>
      </c>
      <c r="F5" s="103"/>
      <c r="G5" s="155"/>
      <c r="H5" s="143"/>
      <c r="I5" s="142"/>
      <c r="J5" s="143"/>
      <c r="K5" s="142"/>
      <c r="L5" s="143"/>
      <c r="M5" s="142"/>
      <c r="N5" s="143"/>
      <c r="O5" s="142"/>
      <c r="P5" s="143"/>
      <c r="Q5" s="142"/>
      <c r="R5" s="143"/>
      <c r="S5" s="142"/>
      <c r="T5" s="143"/>
      <c r="U5" s="142"/>
      <c r="V5" s="143"/>
      <c r="W5" s="142"/>
      <c r="X5" s="143"/>
      <c r="Y5" s="142"/>
      <c r="Z5" s="143"/>
      <c r="AA5" s="142"/>
      <c r="AB5" s="143"/>
      <c r="AC5" s="142"/>
      <c r="AD5" s="143"/>
      <c r="AE5" s="140"/>
      <c r="AF5" s="141"/>
      <c r="AG5" s="142"/>
      <c r="AH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SUM(G6:AH6)</f>
        <v>0</v>
      </c>
      <c r="F6" s="160"/>
      <c r="G6" s="168"/>
      <c r="H6" s="147"/>
      <c r="I6" s="146"/>
      <c r="J6" s="147"/>
      <c r="K6" s="146"/>
      <c r="L6" s="147"/>
      <c r="M6" s="146"/>
      <c r="N6" s="147"/>
      <c r="O6" s="146"/>
      <c r="P6" s="147"/>
      <c r="Q6" s="146"/>
      <c r="R6" s="147"/>
      <c r="S6" s="146"/>
      <c r="T6" s="147"/>
      <c r="U6" s="146"/>
      <c r="V6" s="147"/>
      <c r="W6" s="146"/>
      <c r="X6" s="147"/>
      <c r="Y6" s="146"/>
      <c r="Z6" s="147"/>
      <c r="AA6" s="146"/>
      <c r="AB6" s="147"/>
      <c r="AC6" s="146"/>
      <c r="AD6" s="147"/>
      <c r="AE6" s="144"/>
      <c r="AF6" s="145"/>
      <c r="AG6" s="146"/>
      <c r="AH6" s="147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45047</v>
      </c>
      <c r="H9" s="137"/>
      <c r="I9" s="136">
        <f>G9+7</f>
        <v>45054</v>
      </c>
      <c r="J9" s="137"/>
      <c r="K9" s="136">
        <v>45061</v>
      </c>
      <c r="L9" s="137"/>
      <c r="M9" s="136">
        <v>45068</v>
      </c>
      <c r="N9" s="137"/>
      <c r="O9" s="136">
        <v>45082</v>
      </c>
      <c r="P9" s="137"/>
      <c r="Q9" s="136">
        <v>45089</v>
      </c>
      <c r="R9" s="137"/>
      <c r="S9" s="136">
        <v>45096</v>
      </c>
      <c r="T9" s="137"/>
      <c r="U9" s="136">
        <v>45103</v>
      </c>
      <c r="V9" s="137"/>
      <c r="W9" s="136">
        <v>45117</v>
      </c>
      <c r="X9" s="137"/>
      <c r="Y9" s="136">
        <v>45124</v>
      </c>
      <c r="Z9" s="137"/>
      <c r="AA9" s="136">
        <v>45131</v>
      </c>
      <c r="AB9" s="137"/>
      <c r="AC9" s="136">
        <v>45138</v>
      </c>
      <c r="AD9" s="137"/>
      <c r="AE9" s="136">
        <v>45145</v>
      </c>
      <c r="AF9" s="137"/>
      <c r="AG9" s="136">
        <v>45152</v>
      </c>
      <c r="AH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44</v>
      </c>
      <c r="B11" s="87">
        <f>IF($B$9-(E11+F11)&lt;0,0,$B$9-(E11+F11))</f>
        <v>22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44</v>
      </c>
      <c r="B12" s="94">
        <f t="shared" ref="B12:B30" si="2">IF($B$9-(E12+F12)&lt;0,0,$B$9-(E12+F12))</f>
        <v>22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44</v>
      </c>
      <c r="B13" s="94">
        <f t="shared" si="2"/>
        <v>22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44</v>
      </c>
      <c r="B14" s="94">
        <f t="shared" si="2"/>
        <v>22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44</v>
      </c>
      <c r="B15" s="94">
        <f t="shared" si="2"/>
        <v>22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44</v>
      </c>
      <c r="B16" s="94">
        <f t="shared" si="2"/>
        <v>22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44</v>
      </c>
      <c r="B17" s="94">
        <f t="shared" si="2"/>
        <v>22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44</v>
      </c>
      <c r="B18" s="94">
        <f t="shared" si="2"/>
        <v>22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11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C11" sqref="C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61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</row>
    <row r="5" spans="1:779" ht="15" customHeight="1" thickBot="1">
      <c r="A5" s="64" t="s">
        <v>42</v>
      </c>
      <c r="B5" s="65" t="s">
        <v>42</v>
      </c>
      <c r="C5" s="65"/>
      <c r="D5" s="65"/>
      <c r="E5" s="66">
        <f>SUM(G5:AH5)</f>
        <v>0</v>
      </c>
      <c r="F5" s="103"/>
      <c r="G5" s="155"/>
      <c r="H5" s="143"/>
      <c r="I5" s="142"/>
      <c r="J5" s="143"/>
      <c r="K5" s="142"/>
      <c r="L5" s="143"/>
      <c r="M5" s="142"/>
      <c r="N5" s="143"/>
      <c r="O5" s="142"/>
      <c r="P5" s="143"/>
      <c r="Q5" s="142"/>
      <c r="R5" s="143"/>
      <c r="S5" s="142"/>
      <c r="T5" s="143"/>
      <c r="U5" s="142"/>
      <c r="V5" s="143"/>
      <c r="W5" s="142"/>
      <c r="X5" s="143"/>
      <c r="Y5" s="142"/>
      <c r="Z5" s="143"/>
      <c r="AA5" s="142"/>
      <c r="AB5" s="143"/>
      <c r="AC5" s="142"/>
      <c r="AD5" s="143"/>
      <c r="AE5" s="140"/>
      <c r="AF5" s="141"/>
      <c r="AG5" s="142"/>
      <c r="AH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SUM(G6:AH6)</f>
        <v>0</v>
      </c>
      <c r="F6" s="160"/>
      <c r="G6" s="168"/>
      <c r="H6" s="147"/>
      <c r="I6" s="146"/>
      <c r="J6" s="147"/>
      <c r="K6" s="146"/>
      <c r="L6" s="147"/>
      <c r="M6" s="146"/>
      <c r="N6" s="147"/>
      <c r="O6" s="146"/>
      <c r="P6" s="147"/>
      <c r="Q6" s="146"/>
      <c r="R6" s="147"/>
      <c r="S6" s="146"/>
      <c r="T6" s="147"/>
      <c r="U6" s="146"/>
      <c r="V6" s="147"/>
      <c r="W6" s="146"/>
      <c r="X6" s="147"/>
      <c r="Y6" s="146"/>
      <c r="Z6" s="147"/>
      <c r="AA6" s="146"/>
      <c r="AB6" s="147"/>
      <c r="AC6" s="146"/>
      <c r="AD6" s="147"/>
      <c r="AE6" s="144"/>
      <c r="AF6" s="145"/>
      <c r="AG6" s="146"/>
      <c r="AH6" s="147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45047</v>
      </c>
      <c r="H9" s="137"/>
      <c r="I9" s="136">
        <f>G9+7</f>
        <v>45054</v>
      </c>
      <c r="J9" s="137"/>
      <c r="K9" s="136">
        <v>45061</v>
      </c>
      <c r="L9" s="137"/>
      <c r="M9" s="136">
        <v>45068</v>
      </c>
      <c r="N9" s="137"/>
      <c r="O9" s="136">
        <v>45082</v>
      </c>
      <c r="P9" s="137"/>
      <c r="Q9" s="136">
        <v>45089</v>
      </c>
      <c r="R9" s="137"/>
      <c r="S9" s="136">
        <v>45096</v>
      </c>
      <c r="T9" s="137"/>
      <c r="U9" s="136">
        <v>45103</v>
      </c>
      <c r="V9" s="137"/>
      <c r="W9" s="136">
        <v>45117</v>
      </c>
      <c r="X9" s="137"/>
      <c r="Y9" s="136">
        <v>45124</v>
      </c>
      <c r="Z9" s="137"/>
      <c r="AA9" s="136">
        <v>45131</v>
      </c>
      <c r="AB9" s="137"/>
      <c r="AC9" s="136">
        <v>45138</v>
      </c>
      <c r="AD9" s="137"/>
      <c r="AE9" s="136">
        <v>45145</v>
      </c>
      <c r="AF9" s="137"/>
      <c r="AG9" s="136">
        <v>45152</v>
      </c>
      <c r="AH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44</v>
      </c>
      <c r="B11" s="87">
        <f>IF($B$9-(E11+F11)&lt;0,0,$B$9-(E11+F11))</f>
        <v>22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44</v>
      </c>
      <c r="B12" s="94">
        <f t="shared" ref="B12:B30" si="2">IF($B$9-(E12+F12)&lt;0,0,$B$9-(E12+F12))</f>
        <v>22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44</v>
      </c>
      <c r="B13" s="94">
        <f t="shared" si="2"/>
        <v>22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44</v>
      </c>
      <c r="B14" s="94">
        <f t="shared" si="2"/>
        <v>22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44</v>
      </c>
      <c r="B15" s="94">
        <f t="shared" si="2"/>
        <v>22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44</v>
      </c>
      <c r="B16" s="94">
        <f t="shared" si="2"/>
        <v>22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44</v>
      </c>
      <c r="B17" s="94">
        <f t="shared" si="2"/>
        <v>22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44</v>
      </c>
      <c r="B18" s="94">
        <f t="shared" si="2"/>
        <v>22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10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C11" sqref="C11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62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</v>
      </c>
      <c r="E3" s="57">
        <f>SUM(E11:E30)-E4+E5</f>
        <v>0</v>
      </c>
      <c r="F3" s="101">
        <f>SUM(F11:F30)</f>
        <v>0</v>
      </c>
      <c r="G3" s="105">
        <f t="shared" ref="G3:AH3" si="0">SUM(G11:G30)</f>
        <v>0</v>
      </c>
      <c r="H3" s="59">
        <f t="shared" si="0"/>
        <v>0</v>
      </c>
      <c r="I3" s="58">
        <f t="shared" si="0"/>
        <v>0</v>
      </c>
      <c r="J3" s="59">
        <f t="shared" si="0"/>
        <v>0</v>
      </c>
      <c r="K3" s="58">
        <f t="shared" si="0"/>
        <v>0</v>
      </c>
      <c r="L3" s="59">
        <f t="shared" si="0"/>
        <v>0</v>
      </c>
      <c r="M3" s="58">
        <f t="shared" si="0"/>
        <v>0</v>
      </c>
      <c r="N3" s="59">
        <f t="shared" si="0"/>
        <v>0</v>
      </c>
      <c r="O3" s="58">
        <f t="shared" si="0"/>
        <v>0</v>
      </c>
      <c r="P3" s="59">
        <f t="shared" si="0"/>
        <v>0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0</v>
      </c>
      <c r="V3" s="59">
        <f t="shared" si="0"/>
        <v>0</v>
      </c>
      <c r="W3" s="58">
        <f t="shared" si="0"/>
        <v>0</v>
      </c>
      <c r="X3" s="59">
        <f t="shared" si="0"/>
        <v>0</v>
      </c>
      <c r="Y3" s="58">
        <f t="shared" si="0"/>
        <v>0</v>
      </c>
      <c r="Z3" s="59">
        <f t="shared" si="0"/>
        <v>0</v>
      </c>
      <c r="AA3" s="58">
        <f t="shared" si="0"/>
        <v>0</v>
      </c>
      <c r="AB3" s="59">
        <f t="shared" si="0"/>
        <v>0</v>
      </c>
      <c r="AC3" s="58">
        <f t="shared" si="0"/>
        <v>0</v>
      </c>
      <c r="AD3" s="59">
        <f t="shared" si="0"/>
        <v>0</v>
      </c>
      <c r="AE3" s="58">
        <f t="shared" si="0"/>
        <v>0</v>
      </c>
      <c r="AF3" s="59">
        <f t="shared" si="0"/>
        <v>0</v>
      </c>
      <c r="AG3" s="58">
        <f t="shared" si="0"/>
        <v>0</v>
      </c>
      <c r="AH3" s="59">
        <f t="shared" si="0"/>
        <v>0</v>
      </c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SUM(G4:AH4)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</row>
    <row r="5" spans="1:779" ht="15" customHeight="1" thickBot="1">
      <c r="A5" s="64" t="s">
        <v>42</v>
      </c>
      <c r="B5" s="65" t="s">
        <v>42</v>
      </c>
      <c r="C5" s="65"/>
      <c r="D5" s="65"/>
      <c r="E5" s="66">
        <f>SUM(G5:AH5)</f>
        <v>0</v>
      </c>
      <c r="F5" s="103"/>
      <c r="G5" s="155"/>
      <c r="H5" s="143"/>
      <c r="I5" s="142"/>
      <c r="J5" s="143"/>
      <c r="K5" s="142"/>
      <c r="L5" s="143"/>
      <c r="M5" s="142"/>
      <c r="N5" s="143"/>
      <c r="O5" s="142"/>
      <c r="P5" s="143"/>
      <c r="Q5" s="142"/>
      <c r="R5" s="143"/>
      <c r="S5" s="142"/>
      <c r="T5" s="143"/>
      <c r="U5" s="142"/>
      <c r="V5" s="143"/>
      <c r="W5" s="142"/>
      <c r="X5" s="143"/>
      <c r="Y5" s="142"/>
      <c r="Z5" s="143"/>
      <c r="AA5" s="142"/>
      <c r="AB5" s="143"/>
      <c r="AC5" s="142"/>
      <c r="AD5" s="143"/>
      <c r="AE5" s="140"/>
      <c r="AF5" s="141"/>
      <c r="AG5" s="142"/>
      <c r="AH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SUM(G6:AH6)</f>
        <v>0</v>
      </c>
      <c r="F6" s="160"/>
      <c r="G6" s="168"/>
      <c r="H6" s="147"/>
      <c r="I6" s="146"/>
      <c r="J6" s="147"/>
      <c r="K6" s="146"/>
      <c r="L6" s="147"/>
      <c r="M6" s="146"/>
      <c r="N6" s="147"/>
      <c r="O6" s="146"/>
      <c r="P6" s="147"/>
      <c r="Q6" s="146"/>
      <c r="R6" s="147"/>
      <c r="S6" s="146"/>
      <c r="T6" s="147"/>
      <c r="U6" s="146"/>
      <c r="V6" s="147"/>
      <c r="W6" s="146"/>
      <c r="X6" s="147"/>
      <c r="Y6" s="146"/>
      <c r="Z6" s="147"/>
      <c r="AA6" s="146"/>
      <c r="AB6" s="147"/>
      <c r="AC6" s="146"/>
      <c r="AD6" s="147"/>
      <c r="AE6" s="144"/>
      <c r="AF6" s="145"/>
      <c r="AG6" s="146"/>
      <c r="AH6" s="147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45047</v>
      </c>
      <c r="H9" s="137"/>
      <c r="I9" s="136">
        <f>G9+7</f>
        <v>45054</v>
      </c>
      <c r="J9" s="137"/>
      <c r="K9" s="136">
        <v>45061</v>
      </c>
      <c r="L9" s="137"/>
      <c r="M9" s="136">
        <v>45068</v>
      </c>
      <c r="N9" s="137"/>
      <c r="O9" s="136">
        <v>45082</v>
      </c>
      <c r="P9" s="137"/>
      <c r="Q9" s="136">
        <v>45089</v>
      </c>
      <c r="R9" s="137"/>
      <c r="S9" s="136">
        <v>45096</v>
      </c>
      <c r="T9" s="137"/>
      <c r="U9" s="136">
        <v>45103</v>
      </c>
      <c r="V9" s="137"/>
      <c r="W9" s="136">
        <v>45117</v>
      </c>
      <c r="X9" s="137"/>
      <c r="Y9" s="136">
        <v>45124</v>
      </c>
      <c r="Z9" s="137"/>
      <c r="AA9" s="136">
        <v>45131</v>
      </c>
      <c r="AB9" s="137"/>
      <c r="AC9" s="136">
        <v>45138</v>
      </c>
      <c r="AD9" s="137"/>
      <c r="AE9" s="136">
        <v>45145</v>
      </c>
      <c r="AF9" s="137"/>
      <c r="AG9" s="136">
        <v>45152</v>
      </c>
      <c r="AH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</row>
    <row r="11" spans="1:779" s="92" customFormat="1" ht="15" customHeight="1">
      <c r="A11" s="86">
        <f>IF($A$9-(E11+F11)&lt;0,0,$A$9-(E11+F11))</f>
        <v>44</v>
      </c>
      <c r="B11" s="87">
        <f>IF($B$9-(E11+F11)&lt;0,0,$B$9-(E11+F11))</f>
        <v>22</v>
      </c>
      <c r="C11" s="88"/>
      <c r="D11" s="89">
        <f>IF(E11=0,0,(E11/(E11+F11)))</f>
        <v>0</v>
      </c>
      <c r="E11" s="90">
        <f>G11+I11+K11+M11+O11+Q11+S11+U11+W11+Y11+AA11+AC11+AE11+AG11</f>
        <v>0</v>
      </c>
      <c r="F11" s="104">
        <f>H11+J11+L11+N11+P11+R11+T11+V11+X11+Z11+AB11+AD11+AF11+AH11</f>
        <v>0</v>
      </c>
      <c r="G11" s="91"/>
      <c r="H11" s="9"/>
      <c r="I11" s="10"/>
      <c r="J11" s="9"/>
      <c r="K11" s="10"/>
      <c r="L11" s="9"/>
      <c r="M11" s="10"/>
      <c r="N11" s="9"/>
      <c r="O11" s="10"/>
      <c r="P11" s="9"/>
      <c r="Q11" s="10"/>
      <c r="R11" s="9"/>
      <c r="S11" s="10"/>
      <c r="T11" s="9"/>
      <c r="U11" s="10"/>
      <c r="V11" s="9"/>
      <c r="W11" s="10"/>
      <c r="X11" s="9"/>
      <c r="Y11" s="10"/>
      <c r="Z11" s="9"/>
      <c r="AA11" s="10"/>
      <c r="AB11" s="9"/>
      <c r="AC11" s="10"/>
      <c r="AD11" s="9"/>
      <c r="AE11" s="10"/>
      <c r="AF11" s="9"/>
      <c r="AG11" s="10"/>
      <c r="AH11" s="9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44</v>
      </c>
      <c r="B12" s="94">
        <f t="shared" ref="B12:B30" si="2">IF($B$9-(E12+F12)&lt;0,0,$B$9-(E12+F12))</f>
        <v>22</v>
      </c>
      <c r="C12" s="95"/>
      <c r="D12" s="89">
        <f t="shared" ref="D12:D30" si="3">IF(E12=0,0,(E12/(E12+F12)))</f>
        <v>0</v>
      </c>
      <c r="E12" s="90">
        <f t="shared" ref="E12:F30" si="4">G12+I12+K12+M12+O12+Q12+S12+U12+W12+Y12+AA12+AC12+AE12+AG12</f>
        <v>0</v>
      </c>
      <c r="F12" s="104">
        <f t="shared" si="4"/>
        <v>0</v>
      </c>
      <c r="G12" s="96"/>
      <c r="H12" s="12"/>
      <c r="I12" s="13"/>
      <c r="J12" s="12"/>
      <c r="K12" s="13"/>
      <c r="L12" s="12"/>
      <c r="M12" s="13"/>
      <c r="N12" s="12"/>
      <c r="O12" s="13"/>
      <c r="P12" s="12"/>
      <c r="Q12" s="13"/>
      <c r="R12" s="12"/>
      <c r="S12" s="13"/>
      <c r="T12" s="12"/>
      <c r="U12" s="13"/>
      <c r="V12" s="12"/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44</v>
      </c>
      <c r="B13" s="94">
        <f t="shared" si="2"/>
        <v>22</v>
      </c>
      <c r="C13" s="95"/>
      <c r="D13" s="89">
        <f t="shared" si="3"/>
        <v>0</v>
      </c>
      <c r="E13" s="90">
        <f t="shared" si="4"/>
        <v>0</v>
      </c>
      <c r="F13" s="104">
        <f t="shared" si="4"/>
        <v>0</v>
      </c>
      <c r="G13" s="96"/>
      <c r="H13" s="12"/>
      <c r="I13" s="13"/>
      <c r="J13" s="12"/>
      <c r="K13" s="13"/>
      <c r="L13" s="12"/>
      <c r="M13" s="13"/>
      <c r="N13" s="12"/>
      <c r="O13" s="13"/>
      <c r="P13" s="12"/>
      <c r="Q13" s="13"/>
      <c r="R13" s="12"/>
      <c r="S13" s="13"/>
      <c r="T13" s="12"/>
      <c r="U13" s="13"/>
      <c r="V13" s="12"/>
      <c r="W13" s="13"/>
      <c r="X13" s="12"/>
      <c r="Y13" s="13"/>
      <c r="Z13" s="12"/>
      <c r="AA13" s="13"/>
      <c r="AB13" s="12"/>
      <c r="AC13" s="13"/>
      <c r="AD13" s="12"/>
      <c r="AE13" s="13"/>
      <c r="AF13" s="12"/>
      <c r="AG13" s="13"/>
      <c r="AH13" s="12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44</v>
      </c>
      <c r="B14" s="94">
        <f t="shared" si="2"/>
        <v>22</v>
      </c>
      <c r="C14" s="95"/>
      <c r="D14" s="89">
        <f t="shared" si="3"/>
        <v>0</v>
      </c>
      <c r="E14" s="90">
        <f t="shared" si="4"/>
        <v>0</v>
      </c>
      <c r="F14" s="104">
        <f t="shared" si="4"/>
        <v>0</v>
      </c>
      <c r="G14" s="96"/>
      <c r="H14" s="12"/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44</v>
      </c>
      <c r="B15" s="94">
        <f t="shared" si="2"/>
        <v>22</v>
      </c>
      <c r="C15" s="95"/>
      <c r="D15" s="89">
        <f t="shared" si="3"/>
        <v>0</v>
      </c>
      <c r="E15" s="90">
        <f t="shared" si="4"/>
        <v>0</v>
      </c>
      <c r="F15" s="104">
        <f t="shared" si="4"/>
        <v>0</v>
      </c>
      <c r="G15" s="96"/>
      <c r="H15" s="12"/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44</v>
      </c>
      <c r="B16" s="94">
        <f t="shared" si="2"/>
        <v>22</v>
      </c>
      <c r="C16" s="95"/>
      <c r="D16" s="89">
        <f t="shared" si="3"/>
        <v>0</v>
      </c>
      <c r="E16" s="90">
        <f t="shared" si="4"/>
        <v>0</v>
      </c>
      <c r="F16" s="104">
        <f t="shared" si="4"/>
        <v>0</v>
      </c>
      <c r="G16" s="96"/>
      <c r="H16" s="12"/>
      <c r="I16" s="13"/>
      <c r="J16" s="12"/>
      <c r="K16" s="13"/>
      <c r="L16" s="12"/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44</v>
      </c>
      <c r="B17" s="94">
        <f t="shared" si="2"/>
        <v>22</v>
      </c>
      <c r="C17" s="95"/>
      <c r="D17" s="89">
        <f t="shared" si="3"/>
        <v>0</v>
      </c>
      <c r="E17" s="90">
        <f t="shared" si="4"/>
        <v>0</v>
      </c>
      <c r="F17" s="104">
        <f t="shared" si="4"/>
        <v>0</v>
      </c>
      <c r="G17" s="96"/>
      <c r="H17" s="12"/>
      <c r="I17" s="13"/>
      <c r="J17" s="12"/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44</v>
      </c>
      <c r="B18" s="94">
        <f t="shared" si="2"/>
        <v>22</v>
      </c>
      <c r="C18" s="95"/>
      <c r="D18" s="89">
        <f t="shared" si="3"/>
        <v>0</v>
      </c>
      <c r="E18" s="90">
        <f t="shared" si="4"/>
        <v>0</v>
      </c>
      <c r="F18" s="104">
        <f t="shared" si="4"/>
        <v>0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90">
        <f t="shared" si="4"/>
        <v>0</v>
      </c>
      <c r="F19" s="104">
        <f t="shared" si="4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4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4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4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4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4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4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4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4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4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4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4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17"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</mergeCells>
  <conditionalFormatting sqref="A11:B30">
    <cfRule type="cellIs" dxfId="9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P92"/>
  <sheetViews>
    <sheetView showGridLines="0" workbookViewId="0">
      <selection activeCell="B2" sqref="B2:F60"/>
    </sheetView>
  </sheetViews>
  <sheetFormatPr baseColWidth="10" defaultColWidth="8.83203125" defaultRowHeight="15"/>
  <cols>
    <col min="2" max="2" width="23.5" customWidth="1"/>
    <col min="3" max="6" width="10.33203125" style="112" customWidth="1"/>
    <col min="7" max="7" width="12.5" bestFit="1" customWidth="1"/>
    <col min="8" max="8" width="23.5" customWidth="1"/>
    <col min="9" max="9" width="18.83203125" style="112" customWidth="1"/>
    <col min="10" max="12" width="10.33203125" style="112" customWidth="1"/>
    <col min="14" max="14" width="28" style="1" customWidth="1"/>
    <col min="15" max="16" width="19.1640625" style="1" customWidth="1"/>
  </cols>
  <sheetData>
    <row r="1" spans="2:16" ht="27" customHeight="1">
      <c r="B1" s="128" t="s">
        <v>37</v>
      </c>
      <c r="C1" s="129"/>
      <c r="D1" s="129"/>
      <c r="E1" s="129"/>
      <c r="F1" s="130"/>
      <c r="H1" s="128" t="s">
        <v>68</v>
      </c>
      <c r="I1" s="129"/>
      <c r="J1" s="129"/>
      <c r="K1" s="129"/>
      <c r="L1" s="130"/>
      <c r="M1" s="116"/>
      <c r="N1" s="37" t="s">
        <v>50</v>
      </c>
      <c r="O1" s="29" t="s">
        <v>47</v>
      </c>
      <c r="P1" s="30" t="s">
        <v>48</v>
      </c>
    </row>
    <row r="2" spans="2:16" ht="15" customHeight="1">
      <c r="B2" s="114" t="s">
        <v>39</v>
      </c>
      <c r="C2" s="115" t="s">
        <v>64</v>
      </c>
      <c r="D2" s="115" t="s">
        <v>65</v>
      </c>
      <c r="E2" s="115" t="s">
        <v>66</v>
      </c>
      <c r="F2" s="115" t="s">
        <v>67</v>
      </c>
      <c r="H2" s="114" t="s">
        <v>38</v>
      </c>
      <c r="I2" s="114" t="s">
        <v>39</v>
      </c>
      <c r="J2" s="115" t="s">
        <v>64</v>
      </c>
      <c r="K2" s="115" t="s">
        <v>65</v>
      </c>
      <c r="L2" s="115" t="s">
        <v>66</v>
      </c>
      <c r="N2" s="41" t="s">
        <v>51</v>
      </c>
      <c r="O2" s="23">
        <f>TeamStandings!$F$28</f>
        <v>44</v>
      </c>
      <c r="P2" s="42">
        <f>TeamStandings!$G$28</f>
        <v>33</v>
      </c>
    </row>
    <row r="3" spans="2:16" ht="15" customHeight="1">
      <c r="B3" t="s">
        <v>98</v>
      </c>
      <c r="C3" s="113">
        <v>0.78431372549019607</v>
      </c>
      <c r="D3" s="169">
        <v>40</v>
      </c>
      <c r="E3" s="169">
        <v>11</v>
      </c>
      <c r="F3" s="169">
        <v>0</v>
      </c>
      <c r="H3" t="s">
        <v>71</v>
      </c>
      <c r="I3"/>
      <c r="J3" s="113">
        <v>0</v>
      </c>
      <c r="K3" s="169">
        <v>0</v>
      </c>
      <c r="L3" s="169">
        <v>0</v>
      </c>
    </row>
    <row r="4" spans="2:16" ht="15" customHeight="1">
      <c r="B4" t="s">
        <v>102</v>
      </c>
      <c r="C4" s="113">
        <v>0.73469387755102045</v>
      </c>
      <c r="D4" s="169">
        <v>36</v>
      </c>
      <c r="E4" s="169">
        <v>13</v>
      </c>
      <c r="F4" s="169">
        <v>0</v>
      </c>
      <c r="I4" t="s">
        <v>159</v>
      </c>
      <c r="J4" s="113">
        <v>0.1875</v>
      </c>
      <c r="K4" s="169">
        <v>3</v>
      </c>
      <c r="L4" s="169">
        <v>13</v>
      </c>
    </row>
    <row r="5" spans="2:16" ht="15" customHeight="1">
      <c r="B5" t="s">
        <v>90</v>
      </c>
      <c r="C5" s="113">
        <v>0.65384615384615385</v>
      </c>
      <c r="D5" s="169">
        <v>34</v>
      </c>
      <c r="E5" s="169">
        <v>18</v>
      </c>
      <c r="F5" s="169">
        <v>0</v>
      </c>
      <c r="I5" t="s">
        <v>104</v>
      </c>
      <c r="J5" s="113">
        <v>0.28000000000000003</v>
      </c>
      <c r="K5" s="169">
        <v>14</v>
      </c>
      <c r="L5" s="169">
        <v>36</v>
      </c>
    </row>
    <row r="6" spans="2:16">
      <c r="B6" t="s">
        <v>89</v>
      </c>
      <c r="C6" s="113">
        <v>0.64912280701754388</v>
      </c>
      <c r="D6" s="169">
        <v>37</v>
      </c>
      <c r="E6" s="169">
        <v>20</v>
      </c>
      <c r="F6" s="169">
        <v>0</v>
      </c>
      <c r="I6" t="s">
        <v>146</v>
      </c>
      <c r="J6" s="113">
        <v>0</v>
      </c>
      <c r="K6" s="169">
        <v>0</v>
      </c>
      <c r="L6" s="169">
        <v>3</v>
      </c>
    </row>
    <row r="7" spans="2:16">
      <c r="B7" t="s">
        <v>99</v>
      </c>
      <c r="C7" s="113">
        <v>0.64444444444444449</v>
      </c>
      <c r="D7" s="169">
        <v>29</v>
      </c>
      <c r="E7" s="169">
        <v>16</v>
      </c>
      <c r="F7" s="169">
        <v>0</v>
      </c>
      <c r="I7" t="s">
        <v>116</v>
      </c>
      <c r="J7" s="113">
        <v>0.53333333333333333</v>
      </c>
      <c r="K7" s="169">
        <v>24</v>
      </c>
      <c r="L7" s="169">
        <v>21</v>
      </c>
    </row>
    <row r="8" spans="2:16">
      <c r="B8" t="s">
        <v>117</v>
      </c>
      <c r="C8" s="113">
        <v>0.625</v>
      </c>
      <c r="D8" s="169">
        <v>30</v>
      </c>
      <c r="E8" s="169">
        <v>18</v>
      </c>
      <c r="F8" s="169">
        <v>0</v>
      </c>
      <c r="I8" t="s">
        <v>105</v>
      </c>
      <c r="J8" s="113">
        <v>0.34146341463414637</v>
      </c>
      <c r="K8" s="169">
        <v>14</v>
      </c>
      <c r="L8" s="169">
        <v>27</v>
      </c>
    </row>
    <row r="9" spans="2:16">
      <c r="B9" t="s">
        <v>78</v>
      </c>
      <c r="C9" s="113">
        <v>0.625</v>
      </c>
      <c r="D9" s="169">
        <v>30</v>
      </c>
      <c r="E9" s="169">
        <v>18</v>
      </c>
      <c r="F9" s="169">
        <v>0</v>
      </c>
      <c r="I9" t="s">
        <v>132</v>
      </c>
      <c r="J9" s="113">
        <v>0.25</v>
      </c>
      <c r="K9" s="169">
        <v>1</v>
      </c>
      <c r="L9" s="169">
        <v>3</v>
      </c>
    </row>
    <row r="10" spans="2:16">
      <c r="B10" t="s">
        <v>86</v>
      </c>
      <c r="C10" s="113">
        <v>0.59523809523809523</v>
      </c>
      <c r="D10" s="169">
        <v>25</v>
      </c>
      <c r="E10" s="169">
        <v>17</v>
      </c>
      <c r="F10" s="169">
        <v>2</v>
      </c>
      <c r="I10" t="s">
        <v>106</v>
      </c>
      <c r="J10" s="113">
        <v>0.5</v>
      </c>
      <c r="K10" s="169">
        <v>15</v>
      </c>
      <c r="L10" s="169">
        <v>15</v>
      </c>
    </row>
    <row r="11" spans="2:16">
      <c r="B11" t="s">
        <v>79</v>
      </c>
      <c r="C11" s="113">
        <v>0.55813953488372092</v>
      </c>
      <c r="D11" s="169">
        <v>24</v>
      </c>
      <c r="E11" s="169">
        <v>19</v>
      </c>
      <c r="F11" s="169">
        <v>1</v>
      </c>
      <c r="I11" t="s">
        <v>147</v>
      </c>
      <c r="J11" s="113">
        <v>0.22222222222222221</v>
      </c>
      <c r="K11" s="169">
        <v>2</v>
      </c>
      <c r="L11" s="169">
        <v>7</v>
      </c>
    </row>
    <row r="12" spans="2:16">
      <c r="B12" t="s">
        <v>93</v>
      </c>
      <c r="C12" s="113">
        <v>0.55102040816326525</v>
      </c>
      <c r="D12" s="169">
        <v>27</v>
      </c>
      <c r="E12" s="169">
        <v>22</v>
      </c>
      <c r="F12" s="169">
        <v>0</v>
      </c>
      <c r="I12" t="s">
        <v>143</v>
      </c>
      <c r="J12" s="113">
        <v>0.25</v>
      </c>
      <c r="K12" s="169">
        <v>1</v>
      </c>
      <c r="L12" s="169">
        <v>3</v>
      </c>
    </row>
    <row r="13" spans="2:16">
      <c r="B13" t="s">
        <v>116</v>
      </c>
      <c r="C13" s="113">
        <v>0.53333333333333333</v>
      </c>
      <c r="D13" s="169">
        <v>24</v>
      </c>
      <c r="E13" s="169">
        <v>21</v>
      </c>
      <c r="F13" s="169">
        <v>0</v>
      </c>
      <c r="I13" t="s">
        <v>135</v>
      </c>
      <c r="J13" s="113">
        <v>0</v>
      </c>
      <c r="K13" s="169">
        <v>0</v>
      </c>
      <c r="L13" s="169">
        <v>4</v>
      </c>
    </row>
    <row r="14" spans="2:16">
      <c r="B14" t="s">
        <v>88</v>
      </c>
      <c r="C14" s="113">
        <v>0.5</v>
      </c>
      <c r="D14" s="169">
        <v>26</v>
      </c>
      <c r="E14" s="169">
        <v>26</v>
      </c>
      <c r="F14" s="169">
        <v>0</v>
      </c>
      <c r="I14" t="s">
        <v>138</v>
      </c>
      <c r="J14" s="113">
        <v>0.33333333333333331</v>
      </c>
      <c r="K14" s="169">
        <v>18</v>
      </c>
      <c r="L14" s="169">
        <v>36</v>
      </c>
    </row>
    <row r="15" spans="2:16">
      <c r="B15" t="s">
        <v>80</v>
      </c>
      <c r="C15" s="113">
        <v>0.48076923076923078</v>
      </c>
      <c r="D15" s="169">
        <v>25</v>
      </c>
      <c r="E15" s="169">
        <v>27</v>
      </c>
      <c r="F15" s="169">
        <v>0</v>
      </c>
      <c r="H15" t="s">
        <v>109</v>
      </c>
      <c r="I15"/>
      <c r="J15" s="113">
        <v>0.35384615384615387</v>
      </c>
      <c r="K15" s="169">
        <v>92</v>
      </c>
      <c r="L15" s="169">
        <v>168</v>
      </c>
    </row>
    <row r="16" spans="2:16">
      <c r="B16" t="s">
        <v>92</v>
      </c>
      <c r="C16" s="113">
        <v>0.47826086956521741</v>
      </c>
      <c r="D16" s="169">
        <v>22</v>
      </c>
      <c r="E16" s="169">
        <v>24</v>
      </c>
      <c r="F16" s="169">
        <v>0</v>
      </c>
      <c r="H16" t="s">
        <v>72</v>
      </c>
      <c r="I16"/>
      <c r="J16" s="113">
        <v>0</v>
      </c>
      <c r="K16" s="169">
        <v>0</v>
      </c>
      <c r="L16" s="169">
        <v>0</v>
      </c>
    </row>
    <row r="17" spans="2:12">
      <c r="B17" t="s">
        <v>96</v>
      </c>
      <c r="C17" s="113">
        <v>0.46666666666666667</v>
      </c>
      <c r="D17" s="169">
        <v>21</v>
      </c>
      <c r="E17" s="169">
        <v>24</v>
      </c>
      <c r="F17" s="169">
        <v>0</v>
      </c>
      <c r="I17" t="s">
        <v>98</v>
      </c>
      <c r="J17" s="113">
        <v>0.78431372549019607</v>
      </c>
      <c r="K17" s="169">
        <v>40</v>
      </c>
      <c r="L17" s="169">
        <v>11</v>
      </c>
    </row>
    <row r="18" spans="2:12">
      <c r="B18" t="s">
        <v>123</v>
      </c>
      <c r="C18" s="113">
        <v>0.45</v>
      </c>
      <c r="D18" s="169">
        <v>18</v>
      </c>
      <c r="E18" s="169">
        <v>22</v>
      </c>
      <c r="F18" s="169">
        <v>4</v>
      </c>
      <c r="I18" t="s">
        <v>97</v>
      </c>
      <c r="J18" s="113">
        <v>0.79411764705882348</v>
      </c>
      <c r="K18" s="169">
        <v>27</v>
      </c>
      <c r="L18" s="169">
        <v>7</v>
      </c>
    </row>
    <row r="19" spans="2:12">
      <c r="B19" t="s">
        <v>138</v>
      </c>
      <c r="C19" s="113">
        <v>0.33333333333333331</v>
      </c>
      <c r="D19" s="169">
        <v>18</v>
      </c>
      <c r="E19" s="169">
        <v>36</v>
      </c>
      <c r="F19" s="169">
        <v>0</v>
      </c>
      <c r="I19" t="s">
        <v>102</v>
      </c>
      <c r="J19" s="113">
        <v>0.73469387755102045</v>
      </c>
      <c r="K19" s="169">
        <v>36</v>
      </c>
      <c r="L19" s="169">
        <v>13</v>
      </c>
    </row>
    <row r="20" spans="2:12">
      <c r="B20" t="s">
        <v>122</v>
      </c>
      <c r="C20" s="113">
        <v>0.28888888888888886</v>
      </c>
      <c r="D20" s="169">
        <v>13</v>
      </c>
      <c r="E20" s="169">
        <v>32</v>
      </c>
      <c r="F20" s="169">
        <v>0</v>
      </c>
      <c r="I20" t="s">
        <v>100</v>
      </c>
      <c r="J20" s="113">
        <v>0.47368421052631576</v>
      </c>
      <c r="K20" s="169">
        <v>9</v>
      </c>
      <c r="L20" s="169">
        <v>10</v>
      </c>
    </row>
    <row r="21" spans="2:12">
      <c r="B21" t="s">
        <v>104</v>
      </c>
      <c r="C21" s="113">
        <v>0.28000000000000003</v>
      </c>
      <c r="D21" s="169">
        <v>14</v>
      </c>
      <c r="E21" s="169">
        <v>36</v>
      </c>
      <c r="F21" s="169">
        <v>0</v>
      </c>
      <c r="I21" t="s">
        <v>99</v>
      </c>
      <c r="J21" s="113">
        <v>0.64444444444444449</v>
      </c>
      <c r="K21" s="169">
        <v>29</v>
      </c>
      <c r="L21" s="169">
        <v>16</v>
      </c>
    </row>
    <row r="22" spans="2:12">
      <c r="C22"/>
      <c r="D22"/>
      <c r="E22"/>
      <c r="F22"/>
      <c r="I22" t="s">
        <v>101</v>
      </c>
      <c r="J22" s="113">
        <v>0.65</v>
      </c>
      <c r="K22" s="169">
        <v>13</v>
      </c>
      <c r="L22" s="169">
        <v>7</v>
      </c>
    </row>
    <row r="23" spans="2:12">
      <c r="C23"/>
      <c r="D23"/>
      <c r="E23"/>
      <c r="F23"/>
      <c r="I23" t="s">
        <v>149</v>
      </c>
      <c r="J23" s="113">
        <v>0.59090909090909094</v>
      </c>
      <c r="K23" s="169">
        <v>13</v>
      </c>
      <c r="L23" s="169">
        <v>9</v>
      </c>
    </row>
    <row r="24" spans="2:12">
      <c r="C24"/>
      <c r="D24"/>
      <c r="E24"/>
      <c r="F24"/>
      <c r="I24" t="s">
        <v>103</v>
      </c>
      <c r="J24" s="113">
        <v>0.8</v>
      </c>
      <c r="K24" s="169">
        <v>16</v>
      </c>
      <c r="L24" s="169">
        <v>4</v>
      </c>
    </row>
    <row r="25" spans="2:12">
      <c r="C25"/>
      <c r="D25"/>
      <c r="E25"/>
      <c r="F25"/>
      <c r="H25" t="s">
        <v>110</v>
      </c>
      <c r="I25"/>
      <c r="J25" s="113">
        <v>0.7038461538461539</v>
      </c>
      <c r="K25" s="169">
        <v>183</v>
      </c>
      <c r="L25" s="169">
        <v>77</v>
      </c>
    </row>
    <row r="26" spans="2:12">
      <c r="C26"/>
      <c r="D26"/>
      <c r="E26"/>
      <c r="F26"/>
      <c r="H26" t="s">
        <v>73</v>
      </c>
      <c r="I26"/>
      <c r="J26" s="113">
        <v>0</v>
      </c>
      <c r="K26" s="169">
        <v>0</v>
      </c>
      <c r="L26" s="169">
        <v>0</v>
      </c>
    </row>
    <row r="27" spans="2:12">
      <c r="C27"/>
      <c r="D27"/>
      <c r="E27"/>
      <c r="F27"/>
      <c r="I27" t="s">
        <v>128</v>
      </c>
      <c r="J27" s="113">
        <v>0.45161290322580644</v>
      </c>
      <c r="K27" s="169">
        <v>14</v>
      </c>
      <c r="L27" s="169">
        <v>17</v>
      </c>
    </row>
    <row r="28" spans="2:12">
      <c r="C28"/>
      <c r="D28"/>
      <c r="E28"/>
      <c r="F28"/>
      <c r="I28" t="s">
        <v>127</v>
      </c>
      <c r="J28" s="113">
        <v>0.5</v>
      </c>
      <c r="K28" s="169">
        <v>6</v>
      </c>
      <c r="L28" s="169">
        <v>6</v>
      </c>
    </row>
    <row r="29" spans="2:12">
      <c r="C29"/>
      <c r="D29"/>
      <c r="E29"/>
      <c r="F29"/>
      <c r="I29" t="s">
        <v>94</v>
      </c>
      <c r="J29" s="113">
        <v>0.41463414634146339</v>
      </c>
      <c r="K29" s="169">
        <v>17</v>
      </c>
      <c r="L29" s="169">
        <v>24</v>
      </c>
    </row>
    <row r="30" spans="2:12">
      <c r="C30"/>
      <c r="D30"/>
      <c r="E30"/>
      <c r="F30"/>
      <c r="I30" t="s">
        <v>161</v>
      </c>
      <c r="J30" s="113">
        <v>0.25</v>
      </c>
      <c r="K30" s="169">
        <v>1</v>
      </c>
      <c r="L30" s="169">
        <v>3</v>
      </c>
    </row>
    <row r="31" spans="2:12">
      <c r="C31"/>
      <c r="D31"/>
      <c r="E31"/>
      <c r="F31"/>
      <c r="I31" t="s">
        <v>95</v>
      </c>
      <c r="J31" s="113">
        <v>0.25</v>
      </c>
      <c r="K31" s="169">
        <v>2</v>
      </c>
      <c r="L31" s="169">
        <v>6</v>
      </c>
    </row>
    <row r="32" spans="2:12">
      <c r="C32"/>
      <c r="D32"/>
      <c r="E32"/>
      <c r="F32"/>
      <c r="I32" t="s">
        <v>92</v>
      </c>
      <c r="J32" s="113">
        <v>0.47826086956521741</v>
      </c>
      <c r="K32" s="169">
        <v>22</v>
      </c>
      <c r="L32" s="169">
        <v>24</v>
      </c>
    </row>
    <row r="33" spans="3:12">
      <c r="C33"/>
      <c r="D33"/>
      <c r="E33"/>
      <c r="F33"/>
      <c r="I33" t="s">
        <v>136</v>
      </c>
      <c r="J33" s="113">
        <v>1</v>
      </c>
      <c r="K33" s="169">
        <v>4</v>
      </c>
      <c r="L33" s="169">
        <v>0</v>
      </c>
    </row>
    <row r="34" spans="3:12">
      <c r="C34"/>
      <c r="D34"/>
      <c r="E34"/>
      <c r="F34"/>
      <c r="I34" t="s">
        <v>96</v>
      </c>
      <c r="J34" s="113">
        <v>0.46666666666666667</v>
      </c>
      <c r="K34" s="169">
        <v>21</v>
      </c>
      <c r="L34" s="169">
        <v>24</v>
      </c>
    </row>
    <row r="35" spans="3:12">
      <c r="C35"/>
      <c r="D35"/>
      <c r="E35"/>
      <c r="F35"/>
      <c r="I35" t="s">
        <v>93</v>
      </c>
      <c r="J35" s="113">
        <v>0.55102040816326525</v>
      </c>
      <c r="K35" s="169">
        <v>27</v>
      </c>
      <c r="L35" s="169">
        <v>22</v>
      </c>
    </row>
    <row r="36" spans="3:12">
      <c r="C36"/>
      <c r="D36"/>
      <c r="E36"/>
      <c r="F36"/>
      <c r="H36" t="s">
        <v>111</v>
      </c>
      <c r="I36"/>
      <c r="J36" s="113">
        <v>0.47499999999999998</v>
      </c>
      <c r="K36" s="169">
        <v>114</v>
      </c>
      <c r="L36" s="169">
        <v>126</v>
      </c>
    </row>
    <row r="37" spans="3:12">
      <c r="C37"/>
      <c r="D37"/>
      <c r="E37"/>
      <c r="F37"/>
      <c r="H37" t="s">
        <v>74</v>
      </c>
      <c r="I37"/>
      <c r="J37" s="113">
        <v>0</v>
      </c>
      <c r="K37" s="169">
        <v>0</v>
      </c>
      <c r="L37" s="169">
        <v>0</v>
      </c>
    </row>
    <row r="38" spans="3:12">
      <c r="C38"/>
      <c r="D38"/>
      <c r="E38"/>
      <c r="F38"/>
      <c r="I38" t="s">
        <v>137</v>
      </c>
      <c r="J38" s="113">
        <v>0.6</v>
      </c>
      <c r="K38" s="169">
        <v>15</v>
      </c>
      <c r="L38" s="169">
        <v>10</v>
      </c>
    </row>
    <row r="39" spans="3:12">
      <c r="C39"/>
      <c r="D39"/>
      <c r="E39"/>
      <c r="F39"/>
      <c r="I39" t="s">
        <v>78</v>
      </c>
      <c r="J39" s="113">
        <v>0.625</v>
      </c>
      <c r="K39" s="169">
        <v>30</v>
      </c>
      <c r="L39" s="169">
        <v>18</v>
      </c>
    </row>
    <row r="40" spans="3:12">
      <c r="C40"/>
      <c r="D40"/>
      <c r="E40"/>
      <c r="F40"/>
      <c r="I40" t="s">
        <v>131</v>
      </c>
      <c r="J40" s="113">
        <v>0.54054054054054057</v>
      </c>
      <c r="K40" s="169">
        <v>20</v>
      </c>
      <c r="L40" s="169">
        <v>17</v>
      </c>
    </row>
    <row r="41" spans="3:12">
      <c r="C41"/>
      <c r="D41"/>
      <c r="E41"/>
      <c r="F41"/>
      <c r="I41" t="s">
        <v>79</v>
      </c>
      <c r="J41" s="113">
        <v>0.55813953488372092</v>
      </c>
      <c r="K41" s="169">
        <v>24</v>
      </c>
      <c r="L41" s="169">
        <v>19</v>
      </c>
    </row>
    <row r="42" spans="3:12">
      <c r="C42"/>
      <c r="D42"/>
      <c r="E42"/>
      <c r="F42"/>
      <c r="I42" t="s">
        <v>80</v>
      </c>
      <c r="J42" s="113">
        <v>0.48076923076923078</v>
      </c>
      <c r="K42" s="169">
        <v>25</v>
      </c>
      <c r="L42" s="169">
        <v>27</v>
      </c>
    </row>
    <row r="43" spans="3:12">
      <c r="C43"/>
      <c r="D43"/>
      <c r="E43"/>
      <c r="F43"/>
      <c r="I43" t="s">
        <v>76</v>
      </c>
      <c r="J43" s="113">
        <v>0.36363636363636365</v>
      </c>
      <c r="K43" s="169">
        <v>4</v>
      </c>
      <c r="L43" s="169">
        <v>7</v>
      </c>
    </row>
    <row r="44" spans="3:12">
      <c r="C44"/>
      <c r="D44"/>
      <c r="E44"/>
      <c r="F44"/>
      <c r="I44" t="s">
        <v>162</v>
      </c>
      <c r="J44" s="113">
        <v>0.25</v>
      </c>
      <c r="K44" s="169">
        <v>1</v>
      </c>
      <c r="L44" s="169">
        <v>3</v>
      </c>
    </row>
    <row r="45" spans="3:12">
      <c r="C45"/>
      <c r="D45"/>
      <c r="E45"/>
      <c r="F45"/>
      <c r="I45" t="s">
        <v>77</v>
      </c>
      <c r="J45" s="113">
        <v>0.57499999999999996</v>
      </c>
      <c r="K45" s="169">
        <v>23</v>
      </c>
      <c r="L45" s="169">
        <v>17</v>
      </c>
    </row>
    <row r="46" spans="3:12">
      <c r="C46"/>
      <c r="D46"/>
      <c r="E46"/>
      <c r="F46"/>
      <c r="H46" t="s">
        <v>112</v>
      </c>
      <c r="I46"/>
      <c r="J46" s="113">
        <v>0.5461538461538461</v>
      </c>
      <c r="K46" s="169">
        <v>142</v>
      </c>
      <c r="L46" s="169">
        <v>118</v>
      </c>
    </row>
    <row r="47" spans="3:12">
      <c r="C47"/>
      <c r="D47"/>
      <c r="E47"/>
      <c r="F47"/>
      <c r="H47" t="s">
        <v>75</v>
      </c>
      <c r="I47"/>
      <c r="J47" s="113">
        <v>0</v>
      </c>
      <c r="K47" s="169">
        <v>0</v>
      </c>
      <c r="L47" s="169">
        <v>0</v>
      </c>
    </row>
    <row r="48" spans="3:12">
      <c r="C48"/>
      <c r="D48"/>
      <c r="E48"/>
      <c r="F48"/>
      <c r="I48" t="s">
        <v>89</v>
      </c>
      <c r="J48" s="113">
        <v>0.64912280701754388</v>
      </c>
      <c r="K48" s="169">
        <v>37</v>
      </c>
      <c r="L48" s="169">
        <v>20</v>
      </c>
    </row>
    <row r="49" spans="3:12">
      <c r="C49"/>
      <c r="D49"/>
      <c r="E49"/>
      <c r="F49"/>
      <c r="I49" t="s">
        <v>88</v>
      </c>
      <c r="J49" s="113">
        <v>0.5</v>
      </c>
      <c r="K49" s="169">
        <v>26</v>
      </c>
      <c r="L49" s="169">
        <v>26</v>
      </c>
    </row>
    <row r="50" spans="3:12">
      <c r="C50"/>
      <c r="D50"/>
      <c r="E50"/>
      <c r="F50"/>
      <c r="I50" t="s">
        <v>87</v>
      </c>
      <c r="J50" s="113">
        <v>0.48780487804878048</v>
      </c>
      <c r="K50" s="169">
        <v>20</v>
      </c>
      <c r="L50" s="169">
        <v>21</v>
      </c>
    </row>
    <row r="51" spans="3:12">
      <c r="C51"/>
      <c r="D51"/>
      <c r="E51"/>
      <c r="F51"/>
      <c r="I51" t="s">
        <v>91</v>
      </c>
      <c r="J51" s="113">
        <v>0.33333333333333331</v>
      </c>
      <c r="K51" s="169">
        <v>1</v>
      </c>
      <c r="L51" s="169">
        <v>2</v>
      </c>
    </row>
    <row r="52" spans="3:12">
      <c r="C52"/>
      <c r="D52"/>
      <c r="E52"/>
      <c r="F52"/>
      <c r="I52" t="s">
        <v>142</v>
      </c>
      <c r="J52" s="113">
        <v>0.75</v>
      </c>
      <c r="K52" s="169">
        <v>3</v>
      </c>
      <c r="L52" s="169">
        <v>1</v>
      </c>
    </row>
    <row r="53" spans="3:12">
      <c r="C53"/>
      <c r="D53"/>
      <c r="E53"/>
      <c r="F53"/>
      <c r="I53" t="s">
        <v>117</v>
      </c>
      <c r="J53" s="113">
        <v>0.625</v>
      </c>
      <c r="K53" s="169">
        <v>30</v>
      </c>
      <c r="L53" s="169">
        <v>18</v>
      </c>
    </row>
    <row r="54" spans="3:12">
      <c r="C54"/>
      <c r="D54"/>
      <c r="E54"/>
      <c r="F54"/>
      <c r="I54" t="s">
        <v>90</v>
      </c>
      <c r="J54" s="113">
        <v>0.65384615384615385</v>
      </c>
      <c r="K54" s="169">
        <v>34</v>
      </c>
      <c r="L54" s="169">
        <v>18</v>
      </c>
    </row>
    <row r="55" spans="3:12">
      <c r="C55"/>
      <c r="D55"/>
      <c r="E55"/>
      <c r="F55"/>
      <c r="I55" t="s">
        <v>129</v>
      </c>
      <c r="J55" s="113">
        <v>0.73913043478260865</v>
      </c>
      <c r="K55" s="169">
        <v>17</v>
      </c>
      <c r="L55" s="169">
        <v>6</v>
      </c>
    </row>
    <row r="56" spans="3:12">
      <c r="C56"/>
      <c r="D56"/>
      <c r="E56"/>
      <c r="F56"/>
      <c r="H56" t="s">
        <v>113</v>
      </c>
      <c r="I56"/>
      <c r="J56" s="113">
        <v>0.6</v>
      </c>
      <c r="K56" s="169">
        <v>168</v>
      </c>
      <c r="L56" s="169">
        <v>112</v>
      </c>
    </row>
    <row r="57" spans="3:12">
      <c r="C57"/>
      <c r="D57"/>
      <c r="E57"/>
      <c r="F57"/>
      <c r="H57" t="s">
        <v>107</v>
      </c>
      <c r="I57"/>
      <c r="J57" s="113">
        <v>0</v>
      </c>
      <c r="K57" s="169">
        <v>0</v>
      </c>
      <c r="L57" s="169">
        <v>0</v>
      </c>
    </row>
    <row r="58" spans="3:12">
      <c r="C58"/>
      <c r="D58"/>
      <c r="E58"/>
      <c r="F58"/>
      <c r="I58" t="s">
        <v>148</v>
      </c>
      <c r="J58" s="113">
        <v>0.5</v>
      </c>
      <c r="K58" s="169">
        <v>2</v>
      </c>
      <c r="L58" s="169">
        <v>2</v>
      </c>
    </row>
    <row r="59" spans="3:12">
      <c r="C59"/>
      <c r="D59"/>
      <c r="E59"/>
      <c r="F59"/>
      <c r="I59" t="s">
        <v>145</v>
      </c>
      <c r="J59" s="113">
        <v>0.125</v>
      </c>
      <c r="K59" s="169">
        <v>2</v>
      </c>
      <c r="L59" s="169">
        <v>14</v>
      </c>
    </row>
    <row r="60" spans="3:12">
      <c r="C60"/>
      <c r="D60"/>
      <c r="E60"/>
      <c r="F60"/>
      <c r="I60" t="s">
        <v>85</v>
      </c>
      <c r="J60" s="113">
        <v>0.47058823529411764</v>
      </c>
      <c r="K60" s="169">
        <v>16</v>
      </c>
      <c r="L60" s="169">
        <v>18</v>
      </c>
    </row>
    <row r="61" spans="3:12">
      <c r="C61"/>
      <c r="D61"/>
      <c r="E61"/>
      <c r="F61"/>
      <c r="I61" t="s">
        <v>86</v>
      </c>
      <c r="J61" s="113">
        <v>0.59523809523809523</v>
      </c>
      <c r="K61" s="169">
        <v>25</v>
      </c>
      <c r="L61" s="169">
        <v>17</v>
      </c>
    </row>
    <row r="62" spans="3:12">
      <c r="C62"/>
      <c r="D62"/>
      <c r="E62"/>
      <c r="F62"/>
      <c r="I62" t="s">
        <v>150</v>
      </c>
      <c r="J62" s="113">
        <v>0.43478260869565216</v>
      </c>
      <c r="K62" s="169">
        <v>10</v>
      </c>
      <c r="L62" s="169">
        <v>13</v>
      </c>
    </row>
    <row r="63" spans="3:12">
      <c r="C63"/>
      <c r="D63"/>
      <c r="E63"/>
      <c r="F63"/>
      <c r="I63" t="s">
        <v>81</v>
      </c>
      <c r="J63" s="113">
        <v>0.66666666666666663</v>
      </c>
      <c r="K63" s="169">
        <v>24</v>
      </c>
      <c r="L63" s="169">
        <v>12</v>
      </c>
    </row>
    <row r="64" spans="3:12">
      <c r="C64"/>
      <c r="D64"/>
      <c r="E64"/>
      <c r="F64"/>
      <c r="I64" t="s">
        <v>119</v>
      </c>
      <c r="J64" s="113">
        <v>0.5</v>
      </c>
      <c r="K64" s="169">
        <v>2</v>
      </c>
      <c r="L64" s="169">
        <v>2</v>
      </c>
    </row>
    <row r="65" spans="3:12">
      <c r="C65"/>
      <c r="D65"/>
      <c r="E65"/>
      <c r="F65"/>
      <c r="I65" t="s">
        <v>133</v>
      </c>
      <c r="J65" s="113">
        <v>0.3</v>
      </c>
      <c r="K65" s="169">
        <v>3</v>
      </c>
      <c r="L65" s="169">
        <v>7</v>
      </c>
    </row>
    <row r="66" spans="3:12">
      <c r="C66"/>
      <c r="D66"/>
      <c r="E66"/>
      <c r="F66"/>
      <c r="I66" t="s">
        <v>158</v>
      </c>
      <c r="J66" s="113">
        <v>0.5</v>
      </c>
      <c r="K66" s="169">
        <v>2</v>
      </c>
      <c r="L66" s="169">
        <v>2</v>
      </c>
    </row>
    <row r="67" spans="3:12">
      <c r="I67" t="s">
        <v>82</v>
      </c>
      <c r="J67" s="113">
        <v>0.5</v>
      </c>
      <c r="K67" s="169">
        <v>13</v>
      </c>
      <c r="L67" s="169">
        <v>13</v>
      </c>
    </row>
    <row r="68" spans="3:12">
      <c r="I68" t="s">
        <v>118</v>
      </c>
      <c r="J68" s="113">
        <v>0</v>
      </c>
      <c r="K68" s="169">
        <v>0</v>
      </c>
      <c r="L68" s="169">
        <v>4</v>
      </c>
    </row>
    <row r="69" spans="3:12">
      <c r="I69" t="s">
        <v>84</v>
      </c>
      <c r="J69" s="113">
        <v>0.5</v>
      </c>
      <c r="K69" s="169">
        <v>2</v>
      </c>
      <c r="L69" s="169">
        <v>2</v>
      </c>
    </row>
    <row r="70" spans="3:12">
      <c r="I70" t="s">
        <v>134</v>
      </c>
      <c r="J70" s="113">
        <v>0.5</v>
      </c>
      <c r="K70" s="169">
        <v>2</v>
      </c>
      <c r="L70" s="169">
        <v>2</v>
      </c>
    </row>
    <row r="71" spans="3:12">
      <c r="I71" t="s">
        <v>144</v>
      </c>
      <c r="J71" s="113">
        <v>0</v>
      </c>
      <c r="K71" s="169">
        <v>0</v>
      </c>
      <c r="L71" s="169">
        <v>2</v>
      </c>
    </row>
    <row r="72" spans="3:12">
      <c r="I72" t="s">
        <v>83</v>
      </c>
      <c r="J72" s="113">
        <v>0.33333333333333331</v>
      </c>
      <c r="K72" s="169">
        <v>9</v>
      </c>
      <c r="L72" s="169">
        <v>18</v>
      </c>
    </row>
    <row r="73" spans="3:12">
      <c r="H73" t="s">
        <v>114</v>
      </c>
      <c r="I73"/>
      <c r="J73" s="113">
        <v>0.46666666666666667</v>
      </c>
      <c r="K73" s="169">
        <v>112</v>
      </c>
      <c r="L73" s="169">
        <v>128</v>
      </c>
    </row>
    <row r="74" spans="3:12">
      <c r="H74" t="s">
        <v>69</v>
      </c>
      <c r="I74"/>
      <c r="J74" s="113">
        <v>0</v>
      </c>
      <c r="K74" s="169">
        <v>0</v>
      </c>
      <c r="L74" s="169">
        <v>0</v>
      </c>
    </row>
    <row r="75" spans="3:12">
      <c r="H75" t="s">
        <v>70</v>
      </c>
      <c r="I75"/>
      <c r="J75" s="113">
        <v>0</v>
      </c>
      <c r="K75" s="169">
        <v>0</v>
      </c>
      <c r="L75" s="169">
        <v>0</v>
      </c>
    </row>
    <row r="76" spans="3:12">
      <c r="H76" t="s">
        <v>60</v>
      </c>
      <c r="I76"/>
      <c r="J76" s="113">
        <v>0</v>
      </c>
      <c r="K76" s="169">
        <v>0</v>
      </c>
      <c r="L76" s="169">
        <v>0</v>
      </c>
    </row>
    <row r="77" spans="3:12">
      <c r="H77" t="s">
        <v>61</v>
      </c>
      <c r="I77"/>
      <c r="J77" s="113">
        <v>0</v>
      </c>
      <c r="K77" s="169">
        <v>0</v>
      </c>
      <c r="L77" s="169">
        <v>0</v>
      </c>
    </row>
    <row r="78" spans="3:12">
      <c r="H78" t="s">
        <v>62</v>
      </c>
      <c r="I78"/>
      <c r="J78" s="113">
        <v>0</v>
      </c>
      <c r="K78" s="169">
        <v>0</v>
      </c>
      <c r="L78" s="169">
        <v>0</v>
      </c>
    </row>
    <row r="79" spans="3:12">
      <c r="H79" t="s">
        <v>115</v>
      </c>
      <c r="I79"/>
      <c r="J79" s="113">
        <v>0</v>
      </c>
      <c r="K79" s="169">
        <v>0</v>
      </c>
      <c r="L79" s="169">
        <v>0</v>
      </c>
    </row>
    <row r="80" spans="3:12">
      <c r="I80" t="s">
        <v>125</v>
      </c>
      <c r="J80" s="113">
        <v>0.3</v>
      </c>
      <c r="K80" s="169">
        <v>6</v>
      </c>
      <c r="L80" s="169">
        <v>14</v>
      </c>
    </row>
    <row r="81" spans="8:12">
      <c r="I81" t="s">
        <v>151</v>
      </c>
      <c r="J81" s="113">
        <v>0</v>
      </c>
      <c r="K81" s="169">
        <v>0</v>
      </c>
      <c r="L81" s="169">
        <v>6</v>
      </c>
    </row>
    <row r="82" spans="8:12">
      <c r="I82" t="s">
        <v>121</v>
      </c>
      <c r="J82" s="113">
        <v>0.35714285714285715</v>
      </c>
      <c r="K82" s="169">
        <v>10</v>
      </c>
      <c r="L82" s="169">
        <v>18</v>
      </c>
    </row>
    <row r="83" spans="8:12">
      <c r="I83" t="s">
        <v>123</v>
      </c>
      <c r="J83" s="113">
        <v>0.45</v>
      </c>
      <c r="K83" s="169">
        <v>18</v>
      </c>
      <c r="L83" s="169">
        <v>22</v>
      </c>
    </row>
    <row r="84" spans="8:12">
      <c r="I84" t="s">
        <v>130</v>
      </c>
      <c r="J84" s="113">
        <v>0.25</v>
      </c>
      <c r="K84" s="169">
        <v>8</v>
      </c>
      <c r="L84" s="169">
        <v>24</v>
      </c>
    </row>
    <row r="85" spans="8:12">
      <c r="I85" t="s">
        <v>156</v>
      </c>
      <c r="J85" s="113">
        <v>0</v>
      </c>
      <c r="K85" s="169">
        <v>0</v>
      </c>
      <c r="L85" s="169">
        <v>4</v>
      </c>
    </row>
    <row r="86" spans="8:12">
      <c r="I86" t="s">
        <v>157</v>
      </c>
      <c r="J86" s="113">
        <v>0</v>
      </c>
      <c r="K86" s="169">
        <v>0</v>
      </c>
      <c r="L86" s="169">
        <v>4</v>
      </c>
    </row>
    <row r="87" spans="8:12">
      <c r="I87" t="s">
        <v>122</v>
      </c>
      <c r="J87" s="113">
        <v>0.28888888888888886</v>
      </c>
      <c r="K87" s="169">
        <v>13</v>
      </c>
      <c r="L87" s="169">
        <v>32</v>
      </c>
    </row>
    <row r="88" spans="8:12">
      <c r="I88" t="s">
        <v>141</v>
      </c>
      <c r="J88" s="113">
        <v>0.5714285714285714</v>
      </c>
      <c r="K88" s="169">
        <v>8</v>
      </c>
      <c r="L88" s="169">
        <v>6</v>
      </c>
    </row>
    <row r="89" spans="8:12">
      <c r="I89" t="s">
        <v>124</v>
      </c>
      <c r="J89" s="113">
        <v>0.16666666666666666</v>
      </c>
      <c r="K89" s="169">
        <v>4</v>
      </c>
      <c r="L89" s="169">
        <v>20</v>
      </c>
    </row>
    <row r="90" spans="8:12">
      <c r="I90" t="s">
        <v>160</v>
      </c>
      <c r="J90" s="113">
        <v>0.75</v>
      </c>
      <c r="K90" s="169">
        <v>3</v>
      </c>
      <c r="L90" s="169">
        <v>1</v>
      </c>
    </row>
    <row r="91" spans="8:12">
      <c r="I91" t="s">
        <v>120</v>
      </c>
      <c r="J91" s="113">
        <v>0.48717948717948717</v>
      </c>
      <c r="K91" s="169">
        <v>19</v>
      </c>
      <c r="L91" s="169">
        <v>20</v>
      </c>
    </row>
    <row r="92" spans="8:12">
      <c r="H92" t="s">
        <v>126</v>
      </c>
      <c r="I92"/>
      <c r="J92" s="113">
        <v>0.34230769230769231</v>
      </c>
      <c r="K92" s="169">
        <v>89</v>
      </c>
      <c r="L92" s="169">
        <v>171</v>
      </c>
    </row>
  </sheetData>
  <mergeCells count="2">
    <mergeCell ref="B1:F1"/>
    <mergeCell ref="H1:L1"/>
  </mergeCells>
  <pageMargins left="0.7" right="0.7" top="0.75" bottom="0.75" header="0.3" footer="0.3"/>
  <pageSetup orientation="portrait" horizontalDpi="0" verticalDpi="0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B1:K242"/>
  <sheetViews>
    <sheetView showGridLines="0" zoomScale="85" zoomScaleNormal="85" workbookViewId="0">
      <pane ySplit="2" topLeftCell="A3" activePane="bottomLeft" state="frozen"/>
      <selection pane="bottomLeft" activeCell="I1" sqref="I1:K1048576"/>
    </sheetView>
  </sheetViews>
  <sheetFormatPr baseColWidth="10" defaultColWidth="8.83203125" defaultRowHeight="15" customHeight="1"/>
  <cols>
    <col min="1" max="1" width="2.83203125" style="1" customWidth="1"/>
    <col min="2" max="2" width="17.1640625" style="46" customWidth="1"/>
    <col min="3" max="3" width="23.6640625" style="46" customWidth="1"/>
    <col min="4" max="4" width="10.5" style="47" customWidth="1"/>
    <col min="5" max="6" width="9.1640625" style="2" customWidth="1"/>
    <col min="7" max="7" width="8.83203125" style="2"/>
    <col min="8" max="8" width="5.1640625" style="1" customWidth="1"/>
    <col min="9" max="9" width="28" style="1" customWidth="1"/>
    <col min="10" max="11" width="19.1640625" style="1" customWidth="1"/>
    <col min="12" max="16384" width="8.83203125" style="1"/>
  </cols>
  <sheetData>
    <row r="1" spans="2:11" ht="27.5" customHeight="1">
      <c r="B1" s="131" t="s">
        <v>37</v>
      </c>
      <c r="C1" s="132"/>
      <c r="D1" s="132"/>
      <c r="E1" s="132"/>
      <c r="F1" s="132"/>
      <c r="G1" s="133"/>
      <c r="I1" s="37" t="s">
        <v>50</v>
      </c>
      <c r="J1" s="29" t="s">
        <v>47</v>
      </c>
      <c r="K1" s="30" t="s">
        <v>48</v>
      </c>
    </row>
    <row r="2" spans="2:11" ht="21" customHeight="1">
      <c r="B2" s="38" t="s">
        <v>38</v>
      </c>
      <c r="C2" s="39" t="s">
        <v>39</v>
      </c>
      <c r="D2" s="40" t="s">
        <v>63</v>
      </c>
      <c r="E2" s="39" t="s">
        <v>40</v>
      </c>
      <c r="F2" s="39" t="s">
        <v>41</v>
      </c>
      <c r="G2" s="39" t="s">
        <v>49</v>
      </c>
      <c r="I2" s="41" t="s">
        <v>51</v>
      </c>
      <c r="J2" s="23">
        <f>TeamStandings!$F$28</f>
        <v>44</v>
      </c>
      <c r="K2" s="42">
        <f>TeamStandings!$G$28</f>
        <v>33</v>
      </c>
    </row>
    <row r="3" spans="2:11" ht="15" customHeight="1">
      <c r="B3" s="43" t="str">
        <f>'Ballpark Ege'!$A$1</f>
        <v>Ballpark Ege</v>
      </c>
      <c r="C3" s="43" t="str">
        <f>IF('Ballpark Ege'!C11="","",'Ballpark Ege'!C11)</f>
        <v>Ege Aydin ©</v>
      </c>
      <c r="D3" s="44">
        <f>'Ballpark Ege'!D11</f>
        <v>0.28000000000000003</v>
      </c>
      <c r="E3" s="45">
        <f>'Ballpark Ege'!E11</f>
        <v>14</v>
      </c>
      <c r="F3" s="45">
        <f>'Ballpark Ege'!F11</f>
        <v>36</v>
      </c>
      <c r="G3" s="45">
        <f>'Ballpark Ege'!A11</f>
        <v>0</v>
      </c>
    </row>
    <row r="4" spans="2:11" ht="15" customHeight="1">
      <c r="B4" s="43" t="str">
        <f>'Ballpark Ege'!$A$1</f>
        <v>Ballpark Ege</v>
      </c>
      <c r="C4" s="43" t="str">
        <f>IF('Ballpark Ege'!C12="","",'Ballpark Ege'!C12)</f>
        <v>Ian Shafer</v>
      </c>
      <c r="D4" s="44">
        <f>'Ballpark Ege'!D12</f>
        <v>0.34146341463414637</v>
      </c>
      <c r="E4" s="45">
        <f>'Ballpark Ege'!E12</f>
        <v>14</v>
      </c>
      <c r="F4" s="45">
        <f>'Ballpark Ege'!F12</f>
        <v>27</v>
      </c>
      <c r="G4" s="45">
        <f>'Ballpark Ege'!A12</f>
        <v>3</v>
      </c>
    </row>
    <row r="5" spans="2:11" ht="15" customHeight="1">
      <c r="B5" s="43" t="str">
        <f>'Ballpark Ege'!$A$1</f>
        <v>Ballpark Ege</v>
      </c>
      <c r="C5" s="43" t="str">
        <f>IF('Ballpark Ege'!C13="","",'Ballpark Ege'!C13)</f>
        <v>Matt Morgin</v>
      </c>
      <c r="D5" s="44">
        <f>'Ballpark Ege'!D13</f>
        <v>0.5</v>
      </c>
      <c r="E5" s="45">
        <f>'Ballpark Ege'!E13</f>
        <v>15</v>
      </c>
      <c r="F5" s="45">
        <f>'Ballpark Ege'!F13</f>
        <v>15</v>
      </c>
      <c r="G5" s="45">
        <f>'Ballpark Ege'!A13</f>
        <v>14</v>
      </c>
    </row>
    <row r="6" spans="2:11" ht="15" customHeight="1">
      <c r="B6" s="43" t="str">
        <f>'Ballpark Ege'!$A$1</f>
        <v>Ballpark Ege</v>
      </c>
      <c r="C6" s="43" t="str">
        <f>IF('Ballpark Ege'!C14="","",'Ballpark Ege'!C14)</f>
        <v>Sonan Demissie (F)</v>
      </c>
      <c r="D6" s="44">
        <f>'Ballpark Ege'!D14</f>
        <v>0.33333333333333331</v>
      </c>
      <c r="E6" s="45">
        <f>'Ballpark Ege'!E14</f>
        <v>18</v>
      </c>
      <c r="F6" s="45">
        <f>'Ballpark Ege'!F14</f>
        <v>36</v>
      </c>
      <c r="G6" s="45">
        <f>'Ballpark Ege'!A14</f>
        <v>0</v>
      </c>
    </row>
    <row r="7" spans="2:11" ht="15" customHeight="1">
      <c r="B7" s="43" t="str">
        <f>'Ballpark Ege'!$A$1</f>
        <v>Ballpark Ege</v>
      </c>
      <c r="C7" s="43" t="str">
        <f>IF('Ballpark Ege'!C15="","",'Ballpark Ege'!C15)</f>
        <v>Henry Tarvin</v>
      </c>
      <c r="D7" s="44">
        <f>'Ballpark Ege'!D15</f>
        <v>0.53333333333333333</v>
      </c>
      <c r="E7" s="45">
        <f>'Ballpark Ege'!E15</f>
        <v>24</v>
      </c>
      <c r="F7" s="45">
        <f>'Ballpark Ege'!F15</f>
        <v>21</v>
      </c>
      <c r="G7" s="45">
        <f>'Ballpark Ege'!A15</f>
        <v>0</v>
      </c>
    </row>
    <row r="8" spans="2:11" ht="15" customHeight="1">
      <c r="B8" s="43" t="str">
        <f>'Ballpark Ege'!$A$1</f>
        <v>Ballpark Ege</v>
      </c>
      <c r="C8" s="43" t="str">
        <f>IF('Ballpark Ege'!C16="","",'Ballpark Ege'!C16)</f>
        <v>Jensen Joseph</v>
      </c>
      <c r="D8" s="44">
        <f>'Ballpark Ege'!D16</f>
        <v>0.25</v>
      </c>
      <c r="E8" s="45">
        <f>'Ballpark Ege'!E16</f>
        <v>1</v>
      </c>
      <c r="F8" s="45">
        <f>'Ballpark Ege'!F16</f>
        <v>3</v>
      </c>
      <c r="G8" s="45">
        <f>'Ballpark Ege'!A16</f>
        <v>40</v>
      </c>
    </row>
    <row r="9" spans="2:11" ht="15" customHeight="1">
      <c r="B9" s="43" t="str">
        <f>'Ballpark Ege'!$A$1</f>
        <v>Ballpark Ege</v>
      </c>
      <c r="C9" s="43" t="str">
        <f>IF('Ballpark Ege'!C17="","",'Ballpark Ege'!C17)</f>
        <v>Rigo Lopez</v>
      </c>
      <c r="D9" s="44">
        <f>'Ballpark Ege'!D17</f>
        <v>0</v>
      </c>
      <c r="E9" s="45">
        <f>'Ballpark Ege'!E17</f>
        <v>0</v>
      </c>
      <c r="F9" s="45">
        <f>'Ballpark Ege'!F17</f>
        <v>4</v>
      </c>
      <c r="G9" s="45">
        <f>'Ballpark Ege'!A17</f>
        <v>40</v>
      </c>
    </row>
    <row r="10" spans="2:11" ht="15" customHeight="1">
      <c r="B10" s="43" t="str">
        <f>'Ballpark Ege'!$A$1</f>
        <v>Ballpark Ege</v>
      </c>
      <c r="C10" s="43" t="str">
        <f>IF('Ballpark Ege'!C18="","",'Ballpark Ege'!C18)</f>
        <v>Ralph Muniz</v>
      </c>
      <c r="D10" s="44">
        <f>'Ballpark Ege'!D18</f>
        <v>0.25</v>
      </c>
      <c r="E10" s="45">
        <f>'Ballpark Ege'!E18</f>
        <v>1</v>
      </c>
      <c r="F10" s="45">
        <f>'Ballpark Ege'!F18</f>
        <v>3</v>
      </c>
      <c r="G10" s="45">
        <f>'Ballpark Ege'!A18</f>
        <v>40</v>
      </c>
    </row>
    <row r="11" spans="2:11" ht="15" customHeight="1">
      <c r="B11" s="43" t="str">
        <f>'Ballpark Ege'!$A$1</f>
        <v>Ballpark Ege</v>
      </c>
      <c r="C11" s="43" t="str">
        <f>IF('Ballpark Ege'!C19="","",'Ballpark Ege'!C19)</f>
        <v>Gio Fiumefreddo</v>
      </c>
      <c r="D11" s="44">
        <f>'Ballpark Ege'!D19</f>
        <v>0</v>
      </c>
      <c r="E11" s="45">
        <f>'Ballpark Ege'!E19</f>
        <v>0</v>
      </c>
      <c r="F11" s="45">
        <f>'Ballpark Ege'!F19</f>
        <v>3</v>
      </c>
      <c r="G11" s="45">
        <f>'Ballpark Ege'!A19</f>
        <v>41</v>
      </c>
    </row>
    <row r="12" spans="2:11" ht="15" customHeight="1">
      <c r="B12" s="43" t="str">
        <f>'Ballpark Ege'!$A$1</f>
        <v>Ballpark Ege</v>
      </c>
      <c r="C12" s="43" t="str">
        <f>IF('Ballpark Ege'!C20="","",'Ballpark Ege'!C20)</f>
        <v>Nate Iorns</v>
      </c>
      <c r="D12" s="44">
        <f>'Ballpark Ege'!D20</f>
        <v>0.22222222222222221</v>
      </c>
      <c r="E12" s="45">
        <f>'Ballpark Ege'!E20</f>
        <v>2</v>
      </c>
      <c r="F12" s="45">
        <f>'Ballpark Ege'!F20</f>
        <v>7</v>
      </c>
      <c r="G12" s="45">
        <f>'Ballpark Ege'!A20</f>
        <v>35</v>
      </c>
    </row>
    <row r="13" spans="2:11" ht="15" customHeight="1">
      <c r="B13" s="43" t="str">
        <f>'Ballpark Ege'!$A$1</f>
        <v>Ballpark Ege</v>
      </c>
      <c r="C13" s="43" t="str">
        <f>IF('Ballpark Ege'!C21="","",'Ballpark Ege'!C21)</f>
        <v>Daniel Davee</v>
      </c>
      <c r="D13" s="44">
        <f>'Ballpark Ege'!D21</f>
        <v>0.1875</v>
      </c>
      <c r="E13" s="45">
        <f>'Ballpark Ege'!E21</f>
        <v>3</v>
      </c>
      <c r="F13" s="45">
        <f>'Ballpark Ege'!F21</f>
        <v>13</v>
      </c>
      <c r="G13" s="45">
        <f>'Ballpark Ege'!A21</f>
        <v>28</v>
      </c>
    </row>
    <row r="14" spans="2:11" ht="15" customHeight="1">
      <c r="B14" s="43" t="str">
        <f>'Ballpark Ege'!$A$1</f>
        <v>Ballpark Ege</v>
      </c>
      <c r="C14" s="43" t="str">
        <f>IF('Ballpark Ege'!C22="","",'Ballpark Ege'!C22)</f>
        <v/>
      </c>
      <c r="D14" s="44">
        <f>'Ballpark Ege'!D22</f>
        <v>0</v>
      </c>
      <c r="E14" s="45">
        <f>'Ballpark Ege'!E22</f>
        <v>0</v>
      </c>
      <c r="F14" s="45">
        <f>'Ballpark Ege'!F22</f>
        <v>0</v>
      </c>
      <c r="G14" s="45">
        <f>'Ballpark Ege'!A22</f>
        <v>44</v>
      </c>
    </row>
    <row r="15" spans="2:11" ht="15" customHeight="1">
      <c r="B15" s="43" t="str">
        <f>'Ballpark Ege'!$A$1</f>
        <v>Ballpark Ege</v>
      </c>
      <c r="C15" s="43" t="str">
        <f>IF('Ballpark Ege'!C23="","",'Ballpark Ege'!C23)</f>
        <v/>
      </c>
      <c r="D15" s="44">
        <f>'Ballpark Ege'!D23</f>
        <v>0</v>
      </c>
      <c r="E15" s="45">
        <f>'Ballpark Ege'!E23</f>
        <v>0</v>
      </c>
      <c r="F15" s="45">
        <f>'Ballpark Ege'!F23</f>
        <v>0</v>
      </c>
      <c r="G15" s="45">
        <f>'Ballpark Ege'!A23</f>
        <v>44</v>
      </c>
    </row>
    <row r="16" spans="2:11" ht="15" customHeight="1">
      <c r="B16" s="43" t="str">
        <f>'Ballpark Ege'!$A$1</f>
        <v>Ballpark Ege</v>
      </c>
      <c r="C16" s="43" t="str">
        <f>IF('Ballpark Ege'!C24="","",'Ballpark Ege'!C24)</f>
        <v/>
      </c>
      <c r="D16" s="44">
        <f>'Ballpark Ege'!D24</f>
        <v>0</v>
      </c>
      <c r="E16" s="45">
        <f>'Ballpark Ege'!E24</f>
        <v>0</v>
      </c>
      <c r="F16" s="45">
        <f>'Ballpark Ege'!F24</f>
        <v>0</v>
      </c>
      <c r="G16" s="45">
        <f>'Ballpark Ege'!A24</f>
        <v>44</v>
      </c>
    </row>
    <row r="17" spans="2:7" ht="15" customHeight="1">
      <c r="B17" s="43" t="str">
        <f>'Ballpark Ege'!$A$1</f>
        <v>Ballpark Ege</v>
      </c>
      <c r="C17" s="43" t="str">
        <f>IF('Ballpark Ege'!C25="","",'Ballpark Ege'!C25)</f>
        <v/>
      </c>
      <c r="D17" s="44">
        <f>'Ballpark Ege'!D25</f>
        <v>0</v>
      </c>
      <c r="E17" s="45">
        <f>'Ballpark Ege'!E25</f>
        <v>0</v>
      </c>
      <c r="F17" s="45">
        <f>'Ballpark Ege'!F25</f>
        <v>0</v>
      </c>
      <c r="G17" s="45">
        <f>'Ballpark Ege'!A25</f>
        <v>44</v>
      </c>
    </row>
    <row r="18" spans="2:7" ht="15" customHeight="1">
      <c r="B18" s="43" t="str">
        <f>'Ballpark Ege'!$A$1</f>
        <v>Ballpark Ege</v>
      </c>
      <c r="C18" s="43" t="str">
        <f>IF('Ballpark Ege'!C26="","",'Ballpark Ege'!C26)</f>
        <v/>
      </c>
      <c r="D18" s="44">
        <f>'Ballpark Ege'!D26</f>
        <v>0</v>
      </c>
      <c r="E18" s="45">
        <f>'Ballpark Ege'!E26</f>
        <v>0</v>
      </c>
      <c r="F18" s="45">
        <f>'Ballpark Ege'!F26</f>
        <v>0</v>
      </c>
      <c r="G18" s="45">
        <f>'Ballpark Ege'!A26</f>
        <v>44</v>
      </c>
    </row>
    <row r="19" spans="2:7" ht="15" customHeight="1">
      <c r="B19" s="43" t="str">
        <f>'Ballpark Ege'!$A$1</f>
        <v>Ballpark Ege</v>
      </c>
      <c r="C19" s="43" t="str">
        <f>IF('Ballpark Ege'!C27="","",'Ballpark Ege'!C27)</f>
        <v/>
      </c>
      <c r="D19" s="44">
        <f>'Ballpark Ege'!D27</f>
        <v>0</v>
      </c>
      <c r="E19" s="45">
        <f>'Ballpark Ege'!E27</f>
        <v>0</v>
      </c>
      <c r="F19" s="45">
        <f>'Ballpark Ege'!F27</f>
        <v>0</v>
      </c>
      <c r="G19" s="45">
        <f>'Ballpark Ege'!A27</f>
        <v>44</v>
      </c>
    </row>
    <row r="20" spans="2:7" ht="15" customHeight="1">
      <c r="B20" s="43" t="str">
        <f>'Ballpark Ege'!$A$1</f>
        <v>Ballpark Ege</v>
      </c>
      <c r="C20" s="43" t="str">
        <f>IF('Ballpark Ege'!C28="","",'Ballpark Ege'!C28)</f>
        <v/>
      </c>
      <c r="D20" s="44">
        <f>'Ballpark Ege'!D28</f>
        <v>0</v>
      </c>
      <c r="E20" s="45">
        <f>'Ballpark Ege'!E28</f>
        <v>0</v>
      </c>
      <c r="F20" s="45">
        <f>'Ballpark Ege'!F28</f>
        <v>0</v>
      </c>
      <c r="G20" s="45">
        <f>'Ballpark Ege'!A28</f>
        <v>44</v>
      </c>
    </row>
    <row r="21" spans="2:7" ht="15" customHeight="1">
      <c r="B21" s="43" t="str">
        <f>'Ballpark Ege'!$A$1</f>
        <v>Ballpark Ege</v>
      </c>
      <c r="C21" s="43" t="str">
        <f>IF('Ballpark Ege'!C29="","",'Ballpark Ege'!C29)</f>
        <v/>
      </c>
      <c r="D21" s="44">
        <f>'Ballpark Ege'!D29</f>
        <v>0</v>
      </c>
      <c r="E21" s="45">
        <f>'Ballpark Ege'!E29</f>
        <v>0</v>
      </c>
      <c r="F21" s="45">
        <f>'Ballpark Ege'!F29</f>
        <v>0</v>
      </c>
      <c r="G21" s="45">
        <f>'Ballpark Ege'!A29</f>
        <v>44</v>
      </c>
    </row>
    <row r="22" spans="2:7" ht="15" customHeight="1">
      <c r="B22" s="43" t="str">
        <f>'Ballpark Ege'!$A$1</f>
        <v>Ballpark Ege</v>
      </c>
      <c r="C22" s="43" t="str">
        <f>IF('Ballpark Ege'!C30="","",'Ballpark Ege'!C30)</f>
        <v/>
      </c>
      <c r="D22" s="44">
        <f>'Ballpark Ege'!D30</f>
        <v>0</v>
      </c>
      <c r="E22" s="45">
        <f>'Ballpark Ege'!E30</f>
        <v>0</v>
      </c>
      <c r="F22" s="45">
        <f>'Ballpark Ege'!F30</f>
        <v>0</v>
      </c>
      <c r="G22" s="45">
        <f>'Ballpark Ege'!A30</f>
        <v>44</v>
      </c>
    </row>
    <row r="23" spans="2:7" ht="15" customHeight="1">
      <c r="B23" s="43" t="str">
        <f>'Bogarts Anthony'!$A$1</f>
        <v>Bogarts Anthony</v>
      </c>
      <c r="C23" s="43" t="str">
        <f>IF('Bogarts Anthony'!C11="","",'Bogarts Anthony'!C11)</f>
        <v>Anthony Gavilan ©</v>
      </c>
      <c r="D23" s="44">
        <f>'Bogarts Anthony'!D11</f>
        <v>0.79411764705882348</v>
      </c>
      <c r="E23" s="45">
        <f>'Bogarts Anthony'!E11</f>
        <v>27</v>
      </c>
      <c r="F23" s="45">
        <f>'Bogarts Anthony'!F11</f>
        <v>7</v>
      </c>
      <c r="G23" s="45">
        <f>'Bogarts Anthony'!A11</f>
        <v>10</v>
      </c>
    </row>
    <row r="24" spans="2:7" ht="15" customHeight="1">
      <c r="B24" s="43" t="str">
        <f>'Bogarts Anthony'!$A$1</f>
        <v>Bogarts Anthony</v>
      </c>
      <c r="C24" s="43" t="str">
        <f>IF('Bogarts Anthony'!C12="","",'Bogarts Anthony'!C12)</f>
        <v>Alvin Richardson</v>
      </c>
      <c r="D24" s="44">
        <f>'Bogarts Anthony'!D12</f>
        <v>0.78431372549019607</v>
      </c>
      <c r="E24" s="45">
        <f>'Bogarts Anthony'!E12</f>
        <v>40</v>
      </c>
      <c r="F24" s="45">
        <f>'Bogarts Anthony'!F12</f>
        <v>11</v>
      </c>
      <c r="G24" s="45">
        <f>'Bogarts Anthony'!A12</f>
        <v>0</v>
      </c>
    </row>
    <row r="25" spans="2:7" ht="15" customHeight="1">
      <c r="B25" s="43" t="str">
        <f>'Bogarts Anthony'!$A$1</f>
        <v>Bogarts Anthony</v>
      </c>
      <c r="C25" s="43" t="str">
        <f>IF('Bogarts Anthony'!C13="","",'Bogarts Anthony'!C13)</f>
        <v>Jette Maminta</v>
      </c>
      <c r="D25" s="44">
        <f>'Bogarts Anthony'!D13</f>
        <v>0.64444444444444449</v>
      </c>
      <c r="E25" s="45">
        <f>'Bogarts Anthony'!E13</f>
        <v>29</v>
      </c>
      <c r="F25" s="45">
        <f>'Bogarts Anthony'!F13</f>
        <v>16</v>
      </c>
      <c r="G25" s="45">
        <f>'Bogarts Anthony'!A13</f>
        <v>0</v>
      </c>
    </row>
    <row r="26" spans="2:7" ht="15" customHeight="1">
      <c r="B26" s="43" t="str">
        <f>'Bogarts Anthony'!$A$1</f>
        <v>Bogarts Anthony</v>
      </c>
      <c r="C26" s="43" t="str">
        <f>IF('Bogarts Anthony'!C14="","",'Bogarts Anthony'!C14)</f>
        <v>Jay Chrisostomo</v>
      </c>
      <c r="D26" s="44">
        <f>'Bogarts Anthony'!D14</f>
        <v>0.47368421052631576</v>
      </c>
      <c r="E26" s="45">
        <f>'Bogarts Anthony'!E14</f>
        <v>9</v>
      </c>
      <c r="F26" s="45">
        <f>'Bogarts Anthony'!F14</f>
        <v>10</v>
      </c>
      <c r="G26" s="45">
        <f>'Bogarts Anthony'!A14</f>
        <v>25</v>
      </c>
    </row>
    <row r="27" spans="2:7" ht="15" customHeight="1">
      <c r="B27" s="43" t="str">
        <f>'Bogarts Anthony'!$A$1</f>
        <v>Bogarts Anthony</v>
      </c>
      <c r="C27" s="43" t="str">
        <f>IF('Bogarts Anthony'!C15="","",'Bogarts Anthony'!C15)</f>
        <v>Mike Andrade</v>
      </c>
      <c r="D27" s="44">
        <f>'Bogarts Anthony'!D15</f>
        <v>0.65</v>
      </c>
      <c r="E27" s="45">
        <f>'Bogarts Anthony'!E15</f>
        <v>13</v>
      </c>
      <c r="F27" s="45">
        <f>'Bogarts Anthony'!F15</f>
        <v>7</v>
      </c>
      <c r="G27" s="45">
        <f>'Bogarts Anthony'!A15</f>
        <v>24</v>
      </c>
    </row>
    <row r="28" spans="2:7" ht="15" customHeight="1">
      <c r="B28" s="43" t="str">
        <f>'Bogarts Anthony'!$A$1</f>
        <v>Bogarts Anthony</v>
      </c>
      <c r="C28" s="43" t="str">
        <f>IF('Bogarts Anthony'!C16="","",'Bogarts Anthony'!C16)</f>
        <v>Chuck Quilapio</v>
      </c>
      <c r="D28" s="44">
        <f>'Bogarts Anthony'!D16</f>
        <v>0.73469387755102045</v>
      </c>
      <c r="E28" s="45">
        <f>'Bogarts Anthony'!E16</f>
        <v>36</v>
      </c>
      <c r="F28" s="45">
        <f>'Bogarts Anthony'!F16</f>
        <v>13</v>
      </c>
      <c r="G28" s="45">
        <f>'Bogarts Anthony'!A16</f>
        <v>0</v>
      </c>
    </row>
    <row r="29" spans="2:7" ht="15" customHeight="1">
      <c r="B29" s="43" t="str">
        <f>'Bogarts Anthony'!$A$1</f>
        <v>Bogarts Anthony</v>
      </c>
      <c r="C29" s="43" t="str">
        <f>IF('Bogarts Anthony'!C17="","",'Bogarts Anthony'!C17)</f>
        <v>Powen Chiu</v>
      </c>
      <c r="D29" s="44">
        <f>'Bogarts Anthony'!D17</f>
        <v>0.8</v>
      </c>
      <c r="E29" s="45">
        <f>'Bogarts Anthony'!E17</f>
        <v>16</v>
      </c>
      <c r="F29" s="45">
        <f>'Bogarts Anthony'!F17</f>
        <v>4</v>
      </c>
      <c r="G29" s="45">
        <f>'Bogarts Anthony'!A17</f>
        <v>24</v>
      </c>
    </row>
    <row r="30" spans="2:7" ht="15" customHeight="1">
      <c r="B30" s="43" t="str">
        <f>'Bogarts Anthony'!$A$1</f>
        <v>Bogarts Anthony</v>
      </c>
      <c r="C30" s="43" t="str">
        <f>IF('Bogarts Anthony'!C18="","",'Bogarts Anthony'!C18)</f>
        <v>Mike Oquindo</v>
      </c>
      <c r="D30" s="44">
        <f>'Bogarts Anthony'!D18</f>
        <v>0.59090909090909094</v>
      </c>
      <c r="E30" s="45">
        <f>'Bogarts Anthony'!E18</f>
        <v>13</v>
      </c>
      <c r="F30" s="45">
        <f>'Bogarts Anthony'!F18</f>
        <v>9</v>
      </c>
      <c r="G30" s="45">
        <f>'Bogarts Anthony'!A18</f>
        <v>22</v>
      </c>
    </row>
    <row r="31" spans="2:7" ht="15" customHeight="1">
      <c r="B31" s="43" t="str">
        <f>'Bogarts Anthony'!$A$1</f>
        <v>Bogarts Anthony</v>
      </c>
      <c r="C31" s="43" t="str">
        <f>IF('Bogarts Anthony'!C19="","",'Bogarts Anthony'!C19)</f>
        <v/>
      </c>
      <c r="D31" s="44">
        <f>'Bogarts Anthony'!D19</f>
        <v>0</v>
      </c>
      <c r="E31" s="45">
        <f>'Bogarts Anthony'!E19</f>
        <v>0</v>
      </c>
      <c r="F31" s="45">
        <f>'Bogarts Anthony'!F19</f>
        <v>0</v>
      </c>
      <c r="G31" s="45">
        <f>'Bogarts Anthony'!A19</f>
        <v>44</v>
      </c>
    </row>
    <row r="32" spans="2:7" ht="15" customHeight="1">
      <c r="B32" s="43" t="str">
        <f>'Bogarts Anthony'!$A$1</f>
        <v>Bogarts Anthony</v>
      </c>
      <c r="C32" s="43" t="str">
        <f>IF('Bogarts Anthony'!C20="","",'Bogarts Anthony'!C20)</f>
        <v/>
      </c>
      <c r="D32" s="44">
        <f>'Bogarts Anthony'!D20</f>
        <v>0</v>
      </c>
      <c r="E32" s="45">
        <f>'Bogarts Anthony'!E20</f>
        <v>0</v>
      </c>
      <c r="F32" s="45">
        <f>'Bogarts Anthony'!F20</f>
        <v>0</v>
      </c>
      <c r="G32" s="45">
        <f>'Bogarts Anthony'!A20</f>
        <v>44</v>
      </c>
    </row>
    <row r="33" spans="2:7" ht="15" customHeight="1">
      <c r="B33" s="43" t="str">
        <f>'Bogarts Anthony'!$A$1</f>
        <v>Bogarts Anthony</v>
      </c>
      <c r="C33" s="43" t="str">
        <f>IF('Bogarts Anthony'!C21="","",'Bogarts Anthony'!C21)</f>
        <v/>
      </c>
      <c r="D33" s="44">
        <f>'Bogarts Anthony'!D21</f>
        <v>0</v>
      </c>
      <c r="E33" s="45">
        <f>'Bogarts Anthony'!E21</f>
        <v>0</v>
      </c>
      <c r="F33" s="45">
        <f>'Bogarts Anthony'!F21</f>
        <v>0</v>
      </c>
      <c r="G33" s="45">
        <f>'Bogarts Anthony'!A21</f>
        <v>44</v>
      </c>
    </row>
    <row r="34" spans="2:7" ht="15" customHeight="1">
      <c r="B34" s="43" t="str">
        <f>'Bogarts Anthony'!$A$1</f>
        <v>Bogarts Anthony</v>
      </c>
      <c r="C34" s="43" t="str">
        <f>IF('Bogarts Anthony'!C22="","",'Bogarts Anthony'!C22)</f>
        <v/>
      </c>
      <c r="D34" s="44">
        <f>'Bogarts Anthony'!D22</f>
        <v>0</v>
      </c>
      <c r="E34" s="45">
        <f>'Bogarts Anthony'!E22</f>
        <v>0</v>
      </c>
      <c r="F34" s="45">
        <f>'Bogarts Anthony'!F22</f>
        <v>0</v>
      </c>
      <c r="G34" s="45">
        <f>'Bogarts Anthony'!A22</f>
        <v>44</v>
      </c>
    </row>
    <row r="35" spans="2:7" ht="15" customHeight="1">
      <c r="B35" s="43" t="str">
        <f>'Bogarts Anthony'!$A$1</f>
        <v>Bogarts Anthony</v>
      </c>
      <c r="C35" s="43" t="str">
        <f>IF('Bogarts Anthony'!C23="","",'Bogarts Anthony'!C23)</f>
        <v/>
      </c>
      <c r="D35" s="44">
        <f>'Bogarts Anthony'!D23</f>
        <v>0</v>
      </c>
      <c r="E35" s="45">
        <f>'Bogarts Anthony'!E23</f>
        <v>0</v>
      </c>
      <c r="F35" s="45">
        <f>'Bogarts Anthony'!F23</f>
        <v>0</v>
      </c>
      <c r="G35" s="45">
        <f>'Bogarts Anthony'!A23</f>
        <v>44</v>
      </c>
    </row>
    <row r="36" spans="2:7" ht="15" customHeight="1">
      <c r="B36" s="43" t="str">
        <f>'Bogarts Anthony'!$A$1</f>
        <v>Bogarts Anthony</v>
      </c>
      <c r="C36" s="43" t="str">
        <f>IF('Bogarts Anthony'!C24="","",'Bogarts Anthony'!C24)</f>
        <v/>
      </c>
      <c r="D36" s="44">
        <f>'Bogarts Anthony'!D24</f>
        <v>0</v>
      </c>
      <c r="E36" s="45">
        <f>'Bogarts Anthony'!E24</f>
        <v>0</v>
      </c>
      <c r="F36" s="45">
        <f>'Bogarts Anthony'!F24</f>
        <v>0</v>
      </c>
      <c r="G36" s="45">
        <f>'Bogarts Anthony'!A24</f>
        <v>44</v>
      </c>
    </row>
    <row r="37" spans="2:7" ht="15" customHeight="1">
      <c r="B37" s="43" t="str">
        <f>'Bogarts Anthony'!$A$1</f>
        <v>Bogarts Anthony</v>
      </c>
      <c r="C37" s="43" t="str">
        <f>IF('Bogarts Anthony'!C25="","",'Bogarts Anthony'!C25)</f>
        <v/>
      </c>
      <c r="D37" s="44">
        <f>'Bogarts Anthony'!D25</f>
        <v>0</v>
      </c>
      <c r="E37" s="45">
        <f>'Bogarts Anthony'!E25</f>
        <v>0</v>
      </c>
      <c r="F37" s="45">
        <f>'Bogarts Anthony'!F25</f>
        <v>0</v>
      </c>
      <c r="G37" s="45">
        <f>'Bogarts Anthony'!A25</f>
        <v>44</v>
      </c>
    </row>
    <row r="38" spans="2:7" ht="15" customHeight="1">
      <c r="B38" s="43" t="str">
        <f>'Bogarts Anthony'!$A$1</f>
        <v>Bogarts Anthony</v>
      </c>
      <c r="C38" s="43" t="str">
        <f>IF('Bogarts Anthony'!C26="","",'Bogarts Anthony'!C26)</f>
        <v/>
      </c>
      <c r="D38" s="44">
        <f>'Bogarts Anthony'!D26</f>
        <v>0</v>
      </c>
      <c r="E38" s="45">
        <f>'Bogarts Anthony'!E26</f>
        <v>0</v>
      </c>
      <c r="F38" s="45">
        <f>'Bogarts Anthony'!F26</f>
        <v>0</v>
      </c>
      <c r="G38" s="45">
        <f>'Bogarts Anthony'!A26</f>
        <v>44</v>
      </c>
    </row>
    <row r="39" spans="2:7" ht="15" customHeight="1">
      <c r="B39" s="43" t="str">
        <f>'Bogarts Anthony'!$A$1</f>
        <v>Bogarts Anthony</v>
      </c>
      <c r="C39" s="43" t="str">
        <f>IF('Bogarts Anthony'!C27="","",'Bogarts Anthony'!C27)</f>
        <v/>
      </c>
      <c r="D39" s="44">
        <f>'Bogarts Anthony'!D27</f>
        <v>0</v>
      </c>
      <c r="E39" s="45">
        <f>'Bogarts Anthony'!E27</f>
        <v>0</v>
      </c>
      <c r="F39" s="45">
        <f>'Bogarts Anthony'!F27</f>
        <v>0</v>
      </c>
      <c r="G39" s="45">
        <f>'Bogarts Anthony'!A27</f>
        <v>44</v>
      </c>
    </row>
    <row r="40" spans="2:7" ht="15" customHeight="1">
      <c r="B40" s="43" t="str">
        <f>'Bogarts Anthony'!$A$1</f>
        <v>Bogarts Anthony</v>
      </c>
      <c r="C40" s="43" t="str">
        <f>IF('Bogarts Anthony'!C28="","",'Bogarts Anthony'!C28)</f>
        <v/>
      </c>
      <c r="D40" s="44">
        <f>'Bogarts Anthony'!D28</f>
        <v>0</v>
      </c>
      <c r="E40" s="45">
        <f>'Bogarts Anthony'!E28</f>
        <v>0</v>
      </c>
      <c r="F40" s="45">
        <f>'Bogarts Anthony'!F28</f>
        <v>0</v>
      </c>
      <c r="G40" s="45">
        <f>'Bogarts Anthony'!A28</f>
        <v>44</v>
      </c>
    </row>
    <row r="41" spans="2:7" ht="15" customHeight="1">
      <c r="B41" s="43" t="str">
        <f>'Bogarts Anthony'!$A$1</f>
        <v>Bogarts Anthony</v>
      </c>
      <c r="C41" s="43" t="str">
        <f>IF('Bogarts Anthony'!C29="","",'Bogarts Anthony'!C29)</f>
        <v/>
      </c>
      <c r="D41" s="44">
        <f>'Bogarts Anthony'!D29</f>
        <v>0</v>
      </c>
      <c r="E41" s="45">
        <f>'Bogarts Anthony'!E29</f>
        <v>0</v>
      </c>
      <c r="F41" s="45">
        <f>'Bogarts Anthony'!F29</f>
        <v>0</v>
      </c>
      <c r="G41" s="45">
        <f>'Bogarts Anthony'!A29</f>
        <v>44</v>
      </c>
    </row>
    <row r="42" spans="2:7" ht="15" customHeight="1">
      <c r="B42" s="43" t="str">
        <f>'Bogarts Anthony'!$A$1</f>
        <v>Bogarts Anthony</v>
      </c>
      <c r="C42" s="43" t="str">
        <f>IF('Bogarts Anthony'!C30="","",'Bogarts Anthony'!C30)</f>
        <v/>
      </c>
      <c r="D42" s="44">
        <f>'Bogarts Anthony'!D30</f>
        <v>0</v>
      </c>
      <c r="E42" s="45">
        <f>'Bogarts Anthony'!E30</f>
        <v>0</v>
      </c>
      <c r="F42" s="45">
        <f>'Bogarts Anthony'!F30</f>
        <v>0</v>
      </c>
      <c r="G42" s="45">
        <f>'Bogarts Anthony'!A30</f>
        <v>44</v>
      </c>
    </row>
    <row r="43" spans="2:7" ht="15" customHeight="1">
      <c r="B43" s="43" t="str">
        <f>'Bogarts Ken'!$A$1</f>
        <v>Bogarts Ken</v>
      </c>
      <c r="C43" s="43" t="str">
        <f>IF('Bogarts Ken'!C11="","",'Bogarts Ken'!C11)</f>
        <v>Ken Ward ©</v>
      </c>
      <c r="D43" s="44">
        <f>'Bogarts Ken'!D11</f>
        <v>0.47826086956521741</v>
      </c>
      <c r="E43" s="45">
        <f>'Bogarts Ken'!E11</f>
        <v>22</v>
      </c>
      <c r="F43" s="45">
        <f>'Bogarts Ken'!F11</f>
        <v>24</v>
      </c>
      <c r="G43" s="45">
        <f>'Bogarts Ken'!A11</f>
        <v>0</v>
      </c>
    </row>
    <row r="44" spans="2:7" ht="15" customHeight="1">
      <c r="B44" s="43" t="str">
        <f>'Bogarts Ken'!$A$1</f>
        <v>Bogarts Ken</v>
      </c>
      <c r="C44" s="43" t="str">
        <f>IF('Bogarts Ken'!C12="","",'Bogarts Ken'!C12)</f>
        <v>Victor Peres</v>
      </c>
      <c r="D44" s="44">
        <f>'Bogarts Ken'!D12</f>
        <v>0.55102040816326525</v>
      </c>
      <c r="E44" s="45">
        <f>'Bogarts Ken'!E12</f>
        <v>27</v>
      </c>
      <c r="F44" s="45">
        <f>'Bogarts Ken'!F12</f>
        <v>22</v>
      </c>
      <c r="G44" s="45">
        <f>'Bogarts Ken'!A12</f>
        <v>0</v>
      </c>
    </row>
    <row r="45" spans="2:7" ht="15" customHeight="1">
      <c r="B45" s="43" t="str">
        <f>'Bogarts Ken'!$A$1</f>
        <v>Bogarts Ken</v>
      </c>
      <c r="C45" s="43" t="str">
        <f>IF('Bogarts Ken'!C13="","",'Bogarts Ken'!C13)</f>
        <v>George Wu</v>
      </c>
      <c r="D45" s="44">
        <f>'Bogarts Ken'!D13</f>
        <v>0.41463414634146339</v>
      </c>
      <c r="E45" s="45">
        <f>'Bogarts Ken'!E13</f>
        <v>17</v>
      </c>
      <c r="F45" s="45">
        <f>'Bogarts Ken'!F13</f>
        <v>24</v>
      </c>
      <c r="G45" s="45">
        <f>'Bogarts Ken'!A13</f>
        <v>3</v>
      </c>
    </row>
    <row r="46" spans="2:7" ht="15" customHeight="1">
      <c r="B46" s="43" t="str">
        <f>'Bogarts Ken'!$A$1</f>
        <v>Bogarts Ken</v>
      </c>
      <c r="C46" s="43" t="str">
        <f>IF('Bogarts Ken'!C14="","",'Bogarts Ken'!C14)</f>
        <v>Kaz Kazinsky</v>
      </c>
      <c r="D46" s="44">
        <f>'Bogarts Ken'!D14</f>
        <v>0.25</v>
      </c>
      <c r="E46" s="45">
        <f>'Bogarts Ken'!E14</f>
        <v>2</v>
      </c>
      <c r="F46" s="45">
        <f>'Bogarts Ken'!F14</f>
        <v>6</v>
      </c>
      <c r="G46" s="45">
        <f>'Bogarts Ken'!A14</f>
        <v>36</v>
      </c>
    </row>
    <row r="47" spans="2:7" ht="15" customHeight="1">
      <c r="B47" s="43" t="str">
        <f>'Bogarts Ken'!$A$1</f>
        <v>Bogarts Ken</v>
      </c>
      <c r="C47" s="43" t="str">
        <f>IF('Bogarts Ken'!C15="","",'Bogarts Ken'!C15)</f>
        <v>Shreshtha Pankaj</v>
      </c>
      <c r="D47" s="44">
        <f>'Bogarts Ken'!D15</f>
        <v>0.46666666666666667</v>
      </c>
      <c r="E47" s="45">
        <f>'Bogarts Ken'!E15</f>
        <v>21</v>
      </c>
      <c r="F47" s="45">
        <f>'Bogarts Ken'!F15</f>
        <v>24</v>
      </c>
      <c r="G47" s="45">
        <f>'Bogarts Ken'!A15</f>
        <v>0</v>
      </c>
    </row>
    <row r="48" spans="2:7" ht="15" customHeight="1">
      <c r="B48" s="43" t="str">
        <f>'Bogarts Ken'!$A$1</f>
        <v>Bogarts Ken</v>
      </c>
      <c r="C48" s="43" t="str">
        <f>IF('Bogarts Ken'!C16="","",'Bogarts Ken'!C16)</f>
        <v>George Richardson</v>
      </c>
      <c r="D48" s="44">
        <f>'Bogarts Ken'!D16</f>
        <v>0.5</v>
      </c>
      <c r="E48" s="45">
        <f>'Bogarts Ken'!E16</f>
        <v>6</v>
      </c>
      <c r="F48" s="45">
        <f>'Bogarts Ken'!F16</f>
        <v>6</v>
      </c>
      <c r="G48" s="45">
        <f>'Bogarts Ken'!A16</f>
        <v>32</v>
      </c>
    </row>
    <row r="49" spans="2:7" ht="15" customHeight="1">
      <c r="B49" s="43" t="str">
        <f>'Bogarts Ken'!$A$1</f>
        <v>Bogarts Ken</v>
      </c>
      <c r="C49" s="43" t="str">
        <f>IF('Bogarts Ken'!C17="","",'Bogarts Ken'!C17)</f>
        <v>Ferdie</v>
      </c>
      <c r="D49" s="44">
        <f>'Bogarts Ken'!D17</f>
        <v>0.45161290322580644</v>
      </c>
      <c r="E49" s="45">
        <f>'Bogarts Ken'!E17</f>
        <v>14</v>
      </c>
      <c r="F49" s="45">
        <f>'Bogarts Ken'!F17</f>
        <v>17</v>
      </c>
      <c r="G49" s="45">
        <f>'Bogarts Ken'!A17</f>
        <v>13</v>
      </c>
    </row>
    <row r="50" spans="2:7" ht="15" customHeight="1">
      <c r="B50" s="43" t="str">
        <f>'Bogarts Ken'!$A$1</f>
        <v>Bogarts Ken</v>
      </c>
      <c r="C50" s="43" t="str">
        <f>IF('Bogarts Ken'!C18="","",'Bogarts Ken'!C18)</f>
        <v>Ronnie Santiago</v>
      </c>
      <c r="D50" s="44">
        <f>'Bogarts Ken'!D18</f>
        <v>1</v>
      </c>
      <c r="E50" s="45">
        <f>'Bogarts Ken'!E18</f>
        <v>4</v>
      </c>
      <c r="F50" s="45">
        <f>'Bogarts Ken'!F18</f>
        <v>0</v>
      </c>
      <c r="G50" s="45">
        <f>'Bogarts Ken'!A18</f>
        <v>40</v>
      </c>
    </row>
    <row r="51" spans="2:7" ht="15" customHeight="1">
      <c r="B51" s="43" t="str">
        <f>'Bogarts Ken'!$A$1</f>
        <v>Bogarts Ken</v>
      </c>
      <c r="C51" s="43" t="str">
        <f>IF('Bogarts Ken'!C19="","",'Bogarts Ken'!C19)</f>
        <v>Jim Herbold</v>
      </c>
      <c r="D51" s="44">
        <f>'Bogarts Ken'!D19</f>
        <v>0.25</v>
      </c>
      <c r="E51" s="45">
        <f>'Bogarts Ken'!E19</f>
        <v>1</v>
      </c>
      <c r="F51" s="45">
        <f>'Bogarts Ken'!F19</f>
        <v>3</v>
      </c>
      <c r="G51" s="45">
        <f>'Bogarts Ken'!A19</f>
        <v>40</v>
      </c>
    </row>
    <row r="52" spans="2:7" ht="15" customHeight="1">
      <c r="B52" s="43" t="str">
        <f>'Bogarts Ken'!$A$1</f>
        <v>Bogarts Ken</v>
      </c>
      <c r="C52" s="43" t="str">
        <f>IF('Bogarts Ken'!C20="","",'Bogarts Ken'!C20)</f>
        <v/>
      </c>
      <c r="D52" s="44">
        <f>'Bogarts Ken'!D20</f>
        <v>0</v>
      </c>
      <c r="E52" s="45">
        <f>'Bogarts Ken'!E20</f>
        <v>0</v>
      </c>
      <c r="F52" s="45">
        <f>'Bogarts Ken'!F20</f>
        <v>0</v>
      </c>
      <c r="G52" s="45">
        <f>'Bogarts Ken'!A20</f>
        <v>44</v>
      </c>
    </row>
    <row r="53" spans="2:7" ht="15" customHeight="1">
      <c r="B53" s="43" t="str">
        <f>'Bogarts Ken'!$A$1</f>
        <v>Bogarts Ken</v>
      </c>
      <c r="C53" s="43" t="str">
        <f>IF('Bogarts Ken'!C21="","",'Bogarts Ken'!C21)</f>
        <v/>
      </c>
      <c r="D53" s="44">
        <f>'Bogarts Ken'!D21</f>
        <v>0</v>
      </c>
      <c r="E53" s="45">
        <f>'Bogarts Ken'!E21</f>
        <v>0</v>
      </c>
      <c r="F53" s="45">
        <f>'Bogarts Ken'!F21</f>
        <v>0</v>
      </c>
      <c r="G53" s="45">
        <f>'Bogarts Ken'!A21</f>
        <v>44</v>
      </c>
    </row>
    <row r="54" spans="2:7" ht="15" customHeight="1">
      <c r="B54" s="43" t="str">
        <f>'Bogarts Ken'!$A$1</f>
        <v>Bogarts Ken</v>
      </c>
      <c r="C54" s="43" t="str">
        <f>IF('Bogarts Ken'!C22="","",'Bogarts Ken'!C22)</f>
        <v/>
      </c>
      <c r="D54" s="44">
        <f>'Bogarts Ken'!D22</f>
        <v>0</v>
      </c>
      <c r="E54" s="45">
        <f>'Bogarts Ken'!E22</f>
        <v>0</v>
      </c>
      <c r="F54" s="45">
        <f>'Bogarts Ken'!F22</f>
        <v>0</v>
      </c>
      <c r="G54" s="45">
        <f>'Bogarts Ken'!A22</f>
        <v>44</v>
      </c>
    </row>
    <row r="55" spans="2:7" ht="15" customHeight="1">
      <c r="B55" s="43" t="str">
        <f>'Bogarts Ken'!$A$1</f>
        <v>Bogarts Ken</v>
      </c>
      <c r="C55" s="43" t="str">
        <f>IF('Bogarts Ken'!C23="","",'Bogarts Ken'!C23)</f>
        <v/>
      </c>
      <c r="D55" s="44">
        <f>'Bogarts Ken'!D23</f>
        <v>0</v>
      </c>
      <c r="E55" s="45">
        <f>'Bogarts Ken'!E23</f>
        <v>0</v>
      </c>
      <c r="F55" s="45">
        <f>'Bogarts Ken'!F23</f>
        <v>0</v>
      </c>
      <c r="G55" s="45">
        <f>'Bogarts Ken'!A23</f>
        <v>44</v>
      </c>
    </row>
    <row r="56" spans="2:7" ht="15" customHeight="1">
      <c r="B56" s="43" t="str">
        <f>'Bogarts Ken'!$A$1</f>
        <v>Bogarts Ken</v>
      </c>
      <c r="C56" s="43" t="str">
        <f>IF('Bogarts Ken'!C24="","",'Bogarts Ken'!C24)</f>
        <v/>
      </c>
      <c r="D56" s="44">
        <f>'Bogarts Ken'!D24</f>
        <v>0</v>
      </c>
      <c r="E56" s="45">
        <f>'Bogarts Ken'!E24</f>
        <v>0</v>
      </c>
      <c r="F56" s="45">
        <f>'Bogarts Ken'!F24</f>
        <v>0</v>
      </c>
      <c r="G56" s="45">
        <f>'Bogarts Ken'!A24</f>
        <v>44</v>
      </c>
    </row>
    <row r="57" spans="2:7" ht="15" customHeight="1">
      <c r="B57" s="43" t="str">
        <f>'Bogarts Ken'!$A$1</f>
        <v>Bogarts Ken</v>
      </c>
      <c r="C57" s="43" t="str">
        <f>IF('Bogarts Ken'!C25="","",'Bogarts Ken'!C25)</f>
        <v/>
      </c>
      <c r="D57" s="44">
        <f>'Bogarts Ken'!D25</f>
        <v>0</v>
      </c>
      <c r="E57" s="45">
        <f>'Bogarts Ken'!E25</f>
        <v>0</v>
      </c>
      <c r="F57" s="45">
        <f>'Bogarts Ken'!F25</f>
        <v>0</v>
      </c>
      <c r="G57" s="45">
        <f>'Bogarts Ken'!A25</f>
        <v>44</v>
      </c>
    </row>
    <row r="58" spans="2:7" ht="15" customHeight="1">
      <c r="B58" s="43" t="str">
        <f>'Bogarts Ken'!$A$1</f>
        <v>Bogarts Ken</v>
      </c>
      <c r="C58" s="43" t="str">
        <f>IF('Bogarts Ken'!C26="","",'Bogarts Ken'!C26)</f>
        <v/>
      </c>
      <c r="D58" s="44">
        <f>'Bogarts Ken'!D26</f>
        <v>0</v>
      </c>
      <c r="E58" s="45">
        <f>'Bogarts Ken'!E26</f>
        <v>0</v>
      </c>
      <c r="F58" s="45">
        <f>'Bogarts Ken'!F26</f>
        <v>0</v>
      </c>
      <c r="G58" s="45">
        <f>'Bogarts Ken'!A26</f>
        <v>44</v>
      </c>
    </row>
    <row r="59" spans="2:7" ht="15" customHeight="1">
      <c r="B59" s="43" t="str">
        <f>'Bogarts Ken'!$A$1</f>
        <v>Bogarts Ken</v>
      </c>
      <c r="C59" s="43" t="str">
        <f>IF('Bogarts Ken'!C27="","",'Bogarts Ken'!C27)</f>
        <v/>
      </c>
      <c r="D59" s="44">
        <f>'Bogarts Ken'!D27</f>
        <v>0</v>
      </c>
      <c r="E59" s="45">
        <f>'Bogarts Ken'!E27</f>
        <v>0</v>
      </c>
      <c r="F59" s="45">
        <f>'Bogarts Ken'!F27</f>
        <v>0</v>
      </c>
      <c r="G59" s="45">
        <f>'Bogarts Ken'!A27</f>
        <v>44</v>
      </c>
    </row>
    <row r="60" spans="2:7" ht="15" customHeight="1">
      <c r="B60" s="43" t="str">
        <f>'Bogarts Ken'!$A$1</f>
        <v>Bogarts Ken</v>
      </c>
      <c r="C60" s="43" t="str">
        <f>IF('Bogarts Ken'!C28="","",'Bogarts Ken'!C28)</f>
        <v/>
      </c>
      <c r="D60" s="44">
        <f>'Bogarts Ken'!D28</f>
        <v>0</v>
      </c>
      <c r="E60" s="45">
        <f>'Bogarts Ken'!E28</f>
        <v>0</v>
      </c>
      <c r="F60" s="45">
        <f>'Bogarts Ken'!F28</f>
        <v>0</v>
      </c>
      <c r="G60" s="45">
        <f>'Bogarts Ken'!A28</f>
        <v>44</v>
      </c>
    </row>
    <row r="61" spans="2:7" ht="15" customHeight="1">
      <c r="B61" s="43" t="str">
        <f>'Bogarts Ken'!$A$1</f>
        <v>Bogarts Ken</v>
      </c>
      <c r="C61" s="43" t="str">
        <f>IF('Bogarts Ken'!C29="","",'Bogarts Ken'!C29)</f>
        <v/>
      </c>
      <c r="D61" s="44">
        <f>'Bogarts Ken'!D29</f>
        <v>0</v>
      </c>
      <c r="E61" s="45">
        <f>'Bogarts Ken'!E29</f>
        <v>0</v>
      </c>
      <c r="F61" s="45">
        <f>'Bogarts Ken'!F29</f>
        <v>0</v>
      </c>
      <c r="G61" s="45">
        <f>'Bogarts Ken'!A29</f>
        <v>44</v>
      </c>
    </row>
    <row r="62" spans="2:7" ht="15" customHeight="1">
      <c r="B62" s="43" t="str">
        <f>'Bogarts Ken'!$A$1</f>
        <v>Bogarts Ken</v>
      </c>
      <c r="C62" s="43" t="str">
        <f>IF('Bogarts Ken'!C30="","",'Bogarts Ken'!C30)</f>
        <v/>
      </c>
      <c r="D62" s="44">
        <f>'Bogarts Ken'!D30</f>
        <v>0</v>
      </c>
      <c r="E62" s="45">
        <f>'Bogarts Ken'!E30</f>
        <v>0</v>
      </c>
      <c r="F62" s="45">
        <f>'Bogarts Ken'!F30</f>
        <v>0</v>
      </c>
      <c r="G62" s="45">
        <f>'Bogarts Ken'!A30</f>
        <v>44</v>
      </c>
    </row>
    <row r="63" spans="2:7" ht="15" customHeight="1">
      <c r="B63" s="43" t="str">
        <f>'Courts Jesse'!$A$1</f>
        <v>Courts Jesse</v>
      </c>
      <c r="C63" s="43" t="str">
        <f>IF('Courts Jesse'!C11="","",'Courts Jesse'!C11)</f>
        <v>Jesse James ©</v>
      </c>
      <c r="D63" s="44">
        <f>'Courts Jesse'!D11</f>
        <v>0.48076923076923078</v>
      </c>
      <c r="E63" s="45">
        <f>'Courts Jesse'!E11</f>
        <v>25</v>
      </c>
      <c r="F63" s="45">
        <f>'Courts Jesse'!F11</f>
        <v>27</v>
      </c>
      <c r="G63" s="45">
        <f>'Courts Jesse'!A11</f>
        <v>0</v>
      </c>
    </row>
    <row r="64" spans="2:7" ht="15" customHeight="1">
      <c r="B64" s="43" t="str">
        <f>'Courts Jesse'!$A$1</f>
        <v>Courts Jesse</v>
      </c>
      <c r="C64" s="43" t="str">
        <f>IF('Courts Jesse'!C12="","",'Courts Jesse'!C12)</f>
        <v>Jimmy McKee</v>
      </c>
      <c r="D64" s="44">
        <f>'Courts Jesse'!D12</f>
        <v>0.36363636363636365</v>
      </c>
      <c r="E64" s="45">
        <f>'Courts Jesse'!E12</f>
        <v>4</v>
      </c>
      <c r="F64" s="45">
        <f>'Courts Jesse'!F12</f>
        <v>7</v>
      </c>
      <c r="G64" s="45">
        <f>'Courts Jesse'!A12</f>
        <v>33</v>
      </c>
    </row>
    <row r="65" spans="2:7" ht="15" customHeight="1">
      <c r="B65" s="43" t="str">
        <f>'Courts Jesse'!$A$1</f>
        <v>Courts Jesse</v>
      </c>
      <c r="C65" s="43" t="str">
        <f>IF('Courts Jesse'!C13="","",'Courts Jesse'!C13)</f>
        <v>Vik Shah</v>
      </c>
      <c r="D65" s="44">
        <f>'Courts Jesse'!D13</f>
        <v>0.57499999999999996</v>
      </c>
      <c r="E65" s="45">
        <f>'Courts Jesse'!E13</f>
        <v>23</v>
      </c>
      <c r="F65" s="45">
        <f>'Courts Jesse'!F13</f>
        <v>17</v>
      </c>
      <c r="G65" s="45">
        <f>'Courts Jesse'!A13</f>
        <v>4</v>
      </c>
    </row>
    <row r="66" spans="2:7" ht="15" customHeight="1">
      <c r="B66" s="43" t="str">
        <f>'Courts Jesse'!$A$1</f>
        <v>Courts Jesse</v>
      </c>
      <c r="C66" s="43" t="str">
        <f>IF('Courts Jesse'!C14="","",'Courts Jesse'!C14)</f>
        <v>Freddy Heider</v>
      </c>
      <c r="D66" s="44">
        <f>'Courts Jesse'!D14</f>
        <v>0.625</v>
      </c>
      <c r="E66" s="45">
        <f>'Courts Jesse'!E14</f>
        <v>30</v>
      </c>
      <c r="F66" s="45">
        <f>'Courts Jesse'!F14</f>
        <v>18</v>
      </c>
      <c r="G66" s="45">
        <f>'Courts Jesse'!A14</f>
        <v>0</v>
      </c>
    </row>
    <row r="67" spans="2:7" ht="15" customHeight="1">
      <c r="B67" s="43" t="str">
        <f>'Courts Jesse'!$A$1</f>
        <v>Courts Jesse</v>
      </c>
      <c r="C67" s="43" t="str">
        <f>IF('Courts Jesse'!C15="","",'Courts Jesse'!C15)</f>
        <v>Jason Williams</v>
      </c>
      <c r="D67" s="44">
        <f>'Courts Jesse'!D15</f>
        <v>0.55813953488372092</v>
      </c>
      <c r="E67" s="45">
        <f>'Courts Jesse'!E15</f>
        <v>24</v>
      </c>
      <c r="F67" s="45">
        <f>'Courts Jesse'!F15</f>
        <v>19</v>
      </c>
      <c r="G67" s="45">
        <f>'Courts Jesse'!A15</f>
        <v>1</v>
      </c>
    </row>
    <row r="68" spans="2:7" ht="15" customHeight="1">
      <c r="B68" s="43" t="str">
        <f>'Courts Jesse'!$A$1</f>
        <v>Courts Jesse</v>
      </c>
      <c r="C68" s="43" t="str">
        <f>IF('Courts Jesse'!C16="","",'Courts Jesse'!C16)</f>
        <v>Guy Zimmer</v>
      </c>
      <c r="D68" s="44">
        <f>'Courts Jesse'!D16</f>
        <v>0.54054054054054057</v>
      </c>
      <c r="E68" s="45">
        <f>'Courts Jesse'!E16</f>
        <v>20</v>
      </c>
      <c r="F68" s="45">
        <f>'Courts Jesse'!F16</f>
        <v>17</v>
      </c>
      <c r="G68" s="45">
        <f>'Courts Jesse'!A16</f>
        <v>7</v>
      </c>
    </row>
    <row r="69" spans="2:7" ht="15" customHeight="1">
      <c r="B69" s="43" t="str">
        <f>'Courts Jesse'!$A$1</f>
        <v>Courts Jesse</v>
      </c>
      <c r="C69" s="43" t="str">
        <f>IF('Courts Jesse'!C17="","",'Courts Jesse'!C17)</f>
        <v>Daiby Hermosa</v>
      </c>
      <c r="D69" s="44">
        <f>'Courts Jesse'!D17</f>
        <v>0.6</v>
      </c>
      <c r="E69" s="45">
        <f>'Courts Jesse'!E17</f>
        <v>15</v>
      </c>
      <c r="F69" s="45">
        <f>'Courts Jesse'!F17</f>
        <v>10</v>
      </c>
      <c r="G69" s="45">
        <f>'Courts Jesse'!A17</f>
        <v>19</v>
      </c>
    </row>
    <row r="70" spans="2:7" ht="15" customHeight="1">
      <c r="B70" s="43" t="str">
        <f>'Courts Jesse'!$A$1</f>
        <v>Courts Jesse</v>
      </c>
      <c r="C70" s="43" t="str">
        <f>IF('Courts Jesse'!C18="","",'Courts Jesse'!C18)</f>
        <v>Josh Scap</v>
      </c>
      <c r="D70" s="44">
        <f>'Courts Jesse'!D18</f>
        <v>0.25</v>
      </c>
      <c r="E70" s="45">
        <f>'Courts Jesse'!E18</f>
        <v>1</v>
      </c>
      <c r="F70" s="45">
        <f>'Courts Jesse'!F18</f>
        <v>3</v>
      </c>
      <c r="G70" s="45">
        <f>'Courts Jesse'!A18</f>
        <v>40</v>
      </c>
    </row>
    <row r="71" spans="2:7" ht="15" customHeight="1">
      <c r="B71" s="43" t="str">
        <f>'Courts Jesse'!$A$1</f>
        <v>Courts Jesse</v>
      </c>
      <c r="C71" s="43" t="str">
        <f>IF('Courts Jesse'!C19="","",'Courts Jesse'!C19)</f>
        <v/>
      </c>
      <c r="D71" s="44">
        <f>'Courts Jesse'!D19</f>
        <v>0</v>
      </c>
      <c r="E71" s="45">
        <f>'Courts Jesse'!E19</f>
        <v>0</v>
      </c>
      <c r="F71" s="45">
        <f>'Courts Jesse'!F19</f>
        <v>0</v>
      </c>
      <c r="G71" s="45">
        <f>'Courts Jesse'!A19</f>
        <v>44</v>
      </c>
    </row>
    <row r="72" spans="2:7" ht="15" customHeight="1">
      <c r="B72" s="43" t="str">
        <f>'Courts Jesse'!$A$1</f>
        <v>Courts Jesse</v>
      </c>
      <c r="C72" s="43" t="str">
        <f>IF('Courts Jesse'!C20="","",'Courts Jesse'!C20)</f>
        <v/>
      </c>
      <c r="D72" s="44">
        <f>'Courts Jesse'!D20</f>
        <v>0</v>
      </c>
      <c r="E72" s="45">
        <f>'Courts Jesse'!E20</f>
        <v>0</v>
      </c>
      <c r="F72" s="45">
        <f>'Courts Jesse'!F20</f>
        <v>0</v>
      </c>
      <c r="G72" s="45">
        <f>'Courts Jesse'!A20</f>
        <v>44</v>
      </c>
    </row>
    <row r="73" spans="2:7" ht="15" customHeight="1">
      <c r="B73" s="43" t="str">
        <f>'Courts Jesse'!$A$1</f>
        <v>Courts Jesse</v>
      </c>
      <c r="C73" s="43" t="str">
        <f>IF('Courts Jesse'!C21="","",'Courts Jesse'!C21)</f>
        <v/>
      </c>
      <c r="D73" s="44">
        <f>'Courts Jesse'!D21</f>
        <v>0</v>
      </c>
      <c r="E73" s="45">
        <f>'Courts Jesse'!E21</f>
        <v>0</v>
      </c>
      <c r="F73" s="45">
        <f>'Courts Jesse'!F21</f>
        <v>0</v>
      </c>
      <c r="G73" s="45">
        <f>'Courts Jesse'!A21</f>
        <v>44</v>
      </c>
    </row>
    <row r="74" spans="2:7" ht="15" customHeight="1">
      <c r="B74" s="43" t="str">
        <f>'Courts Jesse'!$A$1</f>
        <v>Courts Jesse</v>
      </c>
      <c r="C74" s="43" t="str">
        <f>IF('Courts Jesse'!C22="","",'Courts Jesse'!C22)</f>
        <v/>
      </c>
      <c r="D74" s="44">
        <f>'Courts Jesse'!D22</f>
        <v>0</v>
      </c>
      <c r="E74" s="45">
        <f>'Courts Jesse'!E22</f>
        <v>0</v>
      </c>
      <c r="F74" s="45">
        <f>'Courts Jesse'!F22</f>
        <v>0</v>
      </c>
      <c r="G74" s="45">
        <f>'Courts Jesse'!A22</f>
        <v>44</v>
      </c>
    </row>
    <row r="75" spans="2:7" ht="15" customHeight="1">
      <c r="B75" s="43" t="str">
        <f>'Courts Jesse'!$A$1</f>
        <v>Courts Jesse</v>
      </c>
      <c r="C75" s="43" t="str">
        <f>IF('Courts Jesse'!C23="","",'Courts Jesse'!C23)</f>
        <v/>
      </c>
      <c r="D75" s="44">
        <f>'Courts Jesse'!D23</f>
        <v>0</v>
      </c>
      <c r="E75" s="45">
        <f>'Courts Jesse'!E23</f>
        <v>0</v>
      </c>
      <c r="F75" s="45">
        <f>'Courts Jesse'!F23</f>
        <v>0</v>
      </c>
      <c r="G75" s="45">
        <f>'Courts Jesse'!A23</f>
        <v>44</v>
      </c>
    </row>
    <row r="76" spans="2:7" ht="15" customHeight="1">
      <c r="B76" s="43" t="str">
        <f>'Courts Jesse'!$A$1</f>
        <v>Courts Jesse</v>
      </c>
      <c r="C76" s="43" t="str">
        <f>IF('Courts Jesse'!C24="","",'Courts Jesse'!C24)</f>
        <v/>
      </c>
      <c r="D76" s="44">
        <f>'Courts Jesse'!D24</f>
        <v>0</v>
      </c>
      <c r="E76" s="45">
        <f>'Courts Jesse'!E24</f>
        <v>0</v>
      </c>
      <c r="F76" s="45">
        <f>'Courts Jesse'!F24</f>
        <v>0</v>
      </c>
      <c r="G76" s="45">
        <f>'Courts Jesse'!A24</f>
        <v>44</v>
      </c>
    </row>
    <row r="77" spans="2:7" ht="15" customHeight="1">
      <c r="B77" s="43" t="str">
        <f>'Courts Jesse'!$A$1</f>
        <v>Courts Jesse</v>
      </c>
      <c r="C77" s="43" t="str">
        <f>IF('Courts Jesse'!C25="","",'Courts Jesse'!C25)</f>
        <v/>
      </c>
      <c r="D77" s="44">
        <f>'Courts Jesse'!D25</f>
        <v>0</v>
      </c>
      <c r="E77" s="45">
        <f>'Courts Jesse'!E25</f>
        <v>0</v>
      </c>
      <c r="F77" s="45">
        <f>'Courts Jesse'!F25</f>
        <v>0</v>
      </c>
      <c r="G77" s="45">
        <f>'Courts Jesse'!A25</f>
        <v>44</v>
      </c>
    </row>
    <row r="78" spans="2:7" ht="15" customHeight="1">
      <c r="B78" s="43" t="str">
        <f>'Courts Jesse'!$A$1</f>
        <v>Courts Jesse</v>
      </c>
      <c r="C78" s="43" t="str">
        <f>IF('Courts Jesse'!C26="","",'Courts Jesse'!C26)</f>
        <v/>
      </c>
      <c r="D78" s="44">
        <f>'Courts Jesse'!D26</f>
        <v>0</v>
      </c>
      <c r="E78" s="45">
        <f>'Courts Jesse'!E26</f>
        <v>0</v>
      </c>
      <c r="F78" s="45">
        <f>'Courts Jesse'!F26</f>
        <v>0</v>
      </c>
      <c r="G78" s="45">
        <f>'Courts Jesse'!A26</f>
        <v>44</v>
      </c>
    </row>
    <row r="79" spans="2:7" ht="15" customHeight="1">
      <c r="B79" s="43" t="str">
        <f>'Courts Jesse'!$A$1</f>
        <v>Courts Jesse</v>
      </c>
      <c r="C79" s="43" t="str">
        <f>IF('Courts Jesse'!C27="","",'Courts Jesse'!C27)</f>
        <v/>
      </c>
      <c r="D79" s="44">
        <f>'Courts Jesse'!D27</f>
        <v>0</v>
      </c>
      <c r="E79" s="45">
        <f>'Courts Jesse'!E27</f>
        <v>0</v>
      </c>
      <c r="F79" s="45">
        <f>'Courts Jesse'!F27</f>
        <v>0</v>
      </c>
      <c r="G79" s="45">
        <f>'Courts Jesse'!A27</f>
        <v>44</v>
      </c>
    </row>
    <row r="80" spans="2:7" ht="15" customHeight="1">
      <c r="B80" s="43" t="str">
        <f>'Courts Jesse'!$A$1</f>
        <v>Courts Jesse</v>
      </c>
      <c r="C80" s="43" t="str">
        <f>IF('Courts Jesse'!C28="","",'Courts Jesse'!C28)</f>
        <v/>
      </c>
      <c r="D80" s="44">
        <f>'Courts Jesse'!D28</f>
        <v>0</v>
      </c>
      <c r="E80" s="45">
        <f>'Courts Jesse'!E28</f>
        <v>0</v>
      </c>
      <c r="F80" s="45">
        <f>'Courts Jesse'!F28</f>
        <v>0</v>
      </c>
      <c r="G80" s="45">
        <f>'Courts Jesse'!A28</f>
        <v>44</v>
      </c>
    </row>
    <row r="81" spans="2:7" ht="15" customHeight="1">
      <c r="B81" s="43" t="str">
        <f>'Courts Jesse'!$A$1</f>
        <v>Courts Jesse</v>
      </c>
      <c r="C81" s="43" t="str">
        <f>IF('Courts Jesse'!C29="","",'Courts Jesse'!C29)</f>
        <v/>
      </c>
      <c r="D81" s="44">
        <f>'Courts Jesse'!D29</f>
        <v>0</v>
      </c>
      <c r="E81" s="45">
        <f>'Courts Jesse'!E29</f>
        <v>0</v>
      </c>
      <c r="F81" s="45">
        <f>'Courts Jesse'!F29</f>
        <v>0</v>
      </c>
      <c r="G81" s="45">
        <f>'Courts Jesse'!A29</f>
        <v>44</v>
      </c>
    </row>
    <row r="82" spans="2:7" ht="15" customHeight="1">
      <c r="B82" s="43" t="str">
        <f>'Courts Jesse'!$A$1</f>
        <v>Courts Jesse</v>
      </c>
      <c r="C82" s="43" t="str">
        <f>IF('Courts Jesse'!C30="","",'Courts Jesse'!C30)</f>
        <v/>
      </c>
      <c r="D82" s="44">
        <f>'Courts Jesse'!D30</f>
        <v>0</v>
      </c>
      <c r="E82" s="45">
        <f>'Courts Jesse'!E30</f>
        <v>0</v>
      </c>
      <c r="F82" s="45">
        <f>'Courts Jesse'!F30</f>
        <v>0</v>
      </c>
      <c r="G82" s="45">
        <f>'Courts Jesse'!A30</f>
        <v>44</v>
      </c>
    </row>
    <row r="83" spans="2:7" ht="15" customHeight="1">
      <c r="B83" s="43" t="str">
        <f>'Keyes Jose'!$A$1</f>
        <v>Keyes Jose</v>
      </c>
      <c r="C83" s="43" t="str">
        <f>IF('Keyes Jose'!C11="","",'Keyes Jose'!C11)</f>
        <v>Jose Pinal ©</v>
      </c>
      <c r="D83" s="44">
        <f>'Keyes Jose'!D11</f>
        <v>0.48780487804878048</v>
      </c>
      <c r="E83" s="45">
        <f>'Keyes Jose'!E11</f>
        <v>20</v>
      </c>
      <c r="F83" s="45">
        <f>'Keyes Jose'!F11</f>
        <v>21</v>
      </c>
      <c r="G83" s="45">
        <f>'Keyes Jose'!A11</f>
        <v>3</v>
      </c>
    </row>
    <row r="84" spans="2:7" ht="15" customHeight="1">
      <c r="B84" s="43" t="str">
        <f>'Keyes Jose'!$A$1</f>
        <v>Keyes Jose</v>
      </c>
      <c r="C84" s="43" t="str">
        <f>IF('Keyes Jose'!C12="","",'Keyes Jose'!C12)</f>
        <v>German Burgara</v>
      </c>
      <c r="D84" s="44">
        <f>'Keyes Jose'!D12</f>
        <v>0.5</v>
      </c>
      <c r="E84" s="45">
        <f>'Keyes Jose'!E12</f>
        <v>26</v>
      </c>
      <c r="F84" s="45">
        <f>'Keyes Jose'!F12</f>
        <v>26</v>
      </c>
      <c r="G84" s="45">
        <f>'Keyes Jose'!A12</f>
        <v>0</v>
      </c>
    </row>
    <row r="85" spans="2:7" ht="15" customHeight="1">
      <c r="B85" s="43" t="str">
        <f>'Keyes Jose'!$A$1</f>
        <v>Keyes Jose</v>
      </c>
      <c r="C85" s="43" t="str">
        <f>IF('Keyes Jose'!C13="","",'Keyes Jose'!C13)</f>
        <v>Dan Ramirez</v>
      </c>
      <c r="D85" s="44">
        <f>'Keyes Jose'!D13</f>
        <v>0.64912280701754388</v>
      </c>
      <c r="E85" s="45">
        <f>'Keyes Jose'!E13</f>
        <v>37</v>
      </c>
      <c r="F85" s="45">
        <f>'Keyes Jose'!F13</f>
        <v>20</v>
      </c>
      <c r="G85" s="45">
        <f>'Keyes Jose'!A13</f>
        <v>0</v>
      </c>
    </row>
    <row r="86" spans="2:7" ht="15" customHeight="1">
      <c r="B86" s="43" t="str">
        <f>'Keyes Jose'!$A$1</f>
        <v>Keyes Jose</v>
      </c>
      <c r="C86" s="43" t="str">
        <f>IF('Keyes Jose'!C14="","",'Keyes Jose'!C14)</f>
        <v>Ron Ramirez</v>
      </c>
      <c r="D86" s="44">
        <f>'Keyes Jose'!D14</f>
        <v>0.65384615384615385</v>
      </c>
      <c r="E86" s="45">
        <f>'Keyes Jose'!E14</f>
        <v>34</v>
      </c>
      <c r="F86" s="45">
        <f>'Keyes Jose'!F14</f>
        <v>18</v>
      </c>
      <c r="G86" s="45">
        <f>'Keyes Jose'!A14</f>
        <v>0</v>
      </c>
    </row>
    <row r="87" spans="2:7" ht="15" customHeight="1">
      <c r="B87" s="43" t="str">
        <f>'Keyes Jose'!$A$1</f>
        <v>Keyes Jose</v>
      </c>
      <c r="C87" s="43" t="str">
        <f>IF('Keyes Jose'!C15="","",'Keyes Jose'!C15)</f>
        <v>Leno Burgara</v>
      </c>
      <c r="D87" s="44">
        <f>'Keyes Jose'!D15</f>
        <v>0.33333333333333331</v>
      </c>
      <c r="E87" s="45">
        <f>'Keyes Jose'!E15</f>
        <v>1</v>
      </c>
      <c r="F87" s="45">
        <f>'Keyes Jose'!F15</f>
        <v>2</v>
      </c>
      <c r="G87" s="45">
        <f>'Keyes Jose'!A15</f>
        <v>41</v>
      </c>
    </row>
    <row r="88" spans="2:7" ht="15" customHeight="1">
      <c r="B88" s="43" t="str">
        <f>'Keyes Jose'!$A$1</f>
        <v>Keyes Jose</v>
      </c>
      <c r="C88" s="43" t="str">
        <f>IF('Keyes Jose'!C16="","",'Keyes Jose'!C16)</f>
        <v>Mike Woo</v>
      </c>
      <c r="D88" s="44">
        <f>'Keyes Jose'!D16</f>
        <v>0.625</v>
      </c>
      <c r="E88" s="45">
        <f>'Keyes Jose'!E16</f>
        <v>30</v>
      </c>
      <c r="F88" s="45">
        <f>'Keyes Jose'!F16</f>
        <v>18</v>
      </c>
      <c r="G88" s="45">
        <f>'Keyes Jose'!A16</f>
        <v>0</v>
      </c>
    </row>
    <row r="89" spans="2:7" ht="15" customHeight="1">
      <c r="B89" s="43" t="str">
        <f>'Keyes Jose'!$A$1</f>
        <v>Keyes Jose</v>
      </c>
      <c r="C89" s="43" t="str">
        <f>IF('Keyes Jose'!C17="","",'Keyes Jose'!C17)</f>
        <v>Steve U</v>
      </c>
      <c r="D89" s="44">
        <f>'Keyes Jose'!D17</f>
        <v>0.73913043478260865</v>
      </c>
      <c r="E89" s="45">
        <f>'Keyes Jose'!E17</f>
        <v>17</v>
      </c>
      <c r="F89" s="45">
        <f>'Keyes Jose'!F17</f>
        <v>6</v>
      </c>
      <c r="G89" s="45">
        <f>'Keyes Jose'!A17</f>
        <v>21</v>
      </c>
    </row>
    <row r="90" spans="2:7" ht="15" customHeight="1">
      <c r="B90" s="43" t="str">
        <f>'Keyes Jose'!$A$1</f>
        <v>Keyes Jose</v>
      </c>
      <c r="C90" s="43" t="str">
        <f>IF('Keyes Jose'!C18="","",'Keyes Jose'!C18)</f>
        <v>Micke Ho</v>
      </c>
      <c r="D90" s="44">
        <f>'Keyes Jose'!D18</f>
        <v>0.75</v>
      </c>
      <c r="E90" s="45">
        <f>'Keyes Jose'!E18</f>
        <v>3</v>
      </c>
      <c r="F90" s="45">
        <f>'Keyes Jose'!F18</f>
        <v>1</v>
      </c>
      <c r="G90" s="45">
        <f>'Keyes Jose'!A18</f>
        <v>40</v>
      </c>
    </row>
    <row r="91" spans="2:7" ht="15" customHeight="1">
      <c r="B91" s="43" t="str">
        <f>'Keyes Jose'!$A$1</f>
        <v>Keyes Jose</v>
      </c>
      <c r="C91" s="43" t="str">
        <f>IF('Keyes Jose'!C19="","",'Keyes Jose'!C19)</f>
        <v/>
      </c>
      <c r="D91" s="44">
        <f>'Keyes Jose'!D19</f>
        <v>0</v>
      </c>
      <c r="E91" s="45">
        <f>'Keyes Jose'!E19</f>
        <v>0</v>
      </c>
      <c r="F91" s="45">
        <f>'Keyes Jose'!F19</f>
        <v>0</v>
      </c>
      <c r="G91" s="45">
        <f>'Keyes Jose'!A19</f>
        <v>44</v>
      </c>
    </row>
    <row r="92" spans="2:7" ht="15" customHeight="1">
      <c r="B92" s="43" t="str">
        <f>'Keyes Jose'!$A$1</f>
        <v>Keyes Jose</v>
      </c>
      <c r="C92" s="43" t="str">
        <f>IF('Keyes Jose'!C20="","",'Keyes Jose'!C20)</f>
        <v/>
      </c>
      <c r="D92" s="44">
        <f>'Keyes Jose'!D20</f>
        <v>0</v>
      </c>
      <c r="E92" s="45">
        <f>'Keyes Jose'!E20</f>
        <v>0</v>
      </c>
      <c r="F92" s="45">
        <f>'Keyes Jose'!F20</f>
        <v>0</v>
      </c>
      <c r="G92" s="45">
        <f>'Keyes Jose'!A20</f>
        <v>44</v>
      </c>
    </row>
    <row r="93" spans="2:7" ht="15" customHeight="1">
      <c r="B93" s="43" t="str">
        <f>'Keyes Jose'!$A$1</f>
        <v>Keyes Jose</v>
      </c>
      <c r="C93" s="43" t="str">
        <f>IF('Keyes Jose'!C21="","",'Keyes Jose'!C21)</f>
        <v/>
      </c>
      <c r="D93" s="44">
        <f>'Keyes Jose'!D21</f>
        <v>0</v>
      </c>
      <c r="E93" s="45">
        <f>'Keyes Jose'!E21</f>
        <v>0</v>
      </c>
      <c r="F93" s="45">
        <f>'Keyes Jose'!F21</f>
        <v>0</v>
      </c>
      <c r="G93" s="45">
        <f>'Keyes Jose'!A21</f>
        <v>44</v>
      </c>
    </row>
    <row r="94" spans="2:7" ht="15" customHeight="1">
      <c r="B94" s="43" t="str">
        <f>'Keyes Jose'!$A$1</f>
        <v>Keyes Jose</v>
      </c>
      <c r="C94" s="43" t="str">
        <f>IF('Keyes Jose'!C22="","",'Keyes Jose'!C22)</f>
        <v/>
      </c>
      <c r="D94" s="44">
        <f>'Keyes Jose'!D22</f>
        <v>0</v>
      </c>
      <c r="E94" s="45">
        <f>'Keyes Jose'!E22</f>
        <v>0</v>
      </c>
      <c r="F94" s="45">
        <f>'Keyes Jose'!F22</f>
        <v>0</v>
      </c>
      <c r="G94" s="45">
        <f>'Keyes Jose'!A22</f>
        <v>44</v>
      </c>
    </row>
    <row r="95" spans="2:7" ht="15" customHeight="1">
      <c r="B95" s="43" t="str">
        <f>'Keyes Jose'!$A$1</f>
        <v>Keyes Jose</v>
      </c>
      <c r="C95" s="43" t="str">
        <f>IF('Keyes Jose'!C23="","",'Keyes Jose'!C23)</f>
        <v/>
      </c>
      <c r="D95" s="44">
        <f>'Keyes Jose'!D23</f>
        <v>0</v>
      </c>
      <c r="E95" s="45">
        <f>'Keyes Jose'!E23</f>
        <v>0</v>
      </c>
      <c r="F95" s="45">
        <f>'Keyes Jose'!F23</f>
        <v>0</v>
      </c>
      <c r="G95" s="45">
        <f>'Keyes Jose'!A23</f>
        <v>44</v>
      </c>
    </row>
    <row r="96" spans="2:7" ht="15" customHeight="1">
      <c r="B96" s="43" t="str">
        <f>'Keyes Jose'!$A$1</f>
        <v>Keyes Jose</v>
      </c>
      <c r="C96" s="43" t="str">
        <f>IF('Keyes Jose'!C24="","",'Keyes Jose'!C24)</f>
        <v/>
      </c>
      <c r="D96" s="44">
        <f>'Keyes Jose'!D24</f>
        <v>0</v>
      </c>
      <c r="E96" s="45">
        <f>'Keyes Jose'!E24</f>
        <v>0</v>
      </c>
      <c r="F96" s="45">
        <f>'Keyes Jose'!F24</f>
        <v>0</v>
      </c>
      <c r="G96" s="45">
        <f>'Keyes Jose'!A24</f>
        <v>44</v>
      </c>
    </row>
    <row r="97" spans="2:7" ht="15" customHeight="1">
      <c r="B97" s="43" t="str">
        <f>'Keyes Jose'!$A$1</f>
        <v>Keyes Jose</v>
      </c>
      <c r="C97" s="43" t="str">
        <f>IF('Keyes Jose'!C25="","",'Keyes Jose'!C25)</f>
        <v/>
      </c>
      <c r="D97" s="44">
        <f>'Keyes Jose'!D25</f>
        <v>0</v>
      </c>
      <c r="E97" s="45">
        <f>'Keyes Jose'!E25</f>
        <v>0</v>
      </c>
      <c r="F97" s="45">
        <f>'Keyes Jose'!F25</f>
        <v>0</v>
      </c>
      <c r="G97" s="45">
        <f>'Keyes Jose'!A25</f>
        <v>44</v>
      </c>
    </row>
    <row r="98" spans="2:7" ht="15" customHeight="1">
      <c r="B98" s="43" t="str">
        <f>'Keyes Jose'!$A$1</f>
        <v>Keyes Jose</v>
      </c>
      <c r="C98" s="43" t="str">
        <f>IF('Keyes Jose'!C26="","",'Keyes Jose'!C26)</f>
        <v/>
      </c>
      <c r="D98" s="44">
        <f>'Keyes Jose'!D26</f>
        <v>0</v>
      </c>
      <c r="E98" s="45">
        <f>'Keyes Jose'!E26</f>
        <v>0</v>
      </c>
      <c r="F98" s="45">
        <f>'Keyes Jose'!F26</f>
        <v>0</v>
      </c>
      <c r="G98" s="45">
        <f>'Keyes Jose'!A26</f>
        <v>44</v>
      </c>
    </row>
    <row r="99" spans="2:7" ht="15" customHeight="1">
      <c r="B99" s="43" t="str">
        <f>'Keyes Jose'!$A$1</f>
        <v>Keyes Jose</v>
      </c>
      <c r="C99" s="43" t="str">
        <f>IF('Keyes Jose'!C27="","",'Keyes Jose'!C27)</f>
        <v/>
      </c>
      <c r="D99" s="44">
        <f>'Keyes Jose'!D27</f>
        <v>0</v>
      </c>
      <c r="E99" s="45">
        <f>'Keyes Jose'!E27</f>
        <v>0</v>
      </c>
      <c r="F99" s="45">
        <f>'Keyes Jose'!F27</f>
        <v>0</v>
      </c>
      <c r="G99" s="45">
        <f>'Keyes Jose'!A27</f>
        <v>44</v>
      </c>
    </row>
    <row r="100" spans="2:7" ht="15" customHeight="1">
      <c r="B100" s="43" t="str">
        <f>'Keyes Jose'!$A$1</f>
        <v>Keyes Jose</v>
      </c>
      <c r="C100" s="43" t="str">
        <f>IF('Keyes Jose'!C28="","",'Keyes Jose'!C28)</f>
        <v/>
      </c>
      <c r="D100" s="44">
        <f>'Keyes Jose'!D28</f>
        <v>0</v>
      </c>
      <c r="E100" s="45">
        <f>'Keyes Jose'!E28</f>
        <v>0</v>
      </c>
      <c r="F100" s="45">
        <f>'Keyes Jose'!F28</f>
        <v>0</v>
      </c>
      <c r="G100" s="45">
        <f>'Keyes Jose'!A28</f>
        <v>44</v>
      </c>
    </row>
    <row r="101" spans="2:7" ht="15" customHeight="1">
      <c r="B101" s="43" t="str">
        <f>'Keyes Jose'!$A$1</f>
        <v>Keyes Jose</v>
      </c>
      <c r="C101" s="43" t="str">
        <f>IF('Keyes Jose'!C29="","",'Keyes Jose'!C29)</f>
        <v/>
      </c>
      <c r="D101" s="44">
        <f>'Keyes Jose'!D29</f>
        <v>0</v>
      </c>
      <c r="E101" s="45">
        <f>'Keyes Jose'!E29</f>
        <v>0</v>
      </c>
      <c r="F101" s="45">
        <f>'Keyes Jose'!F29</f>
        <v>0</v>
      </c>
      <c r="G101" s="45">
        <f>'Keyes Jose'!A29</f>
        <v>44</v>
      </c>
    </row>
    <row r="102" spans="2:7" ht="15" customHeight="1">
      <c r="B102" s="43" t="str">
        <f>'Keyes Jose'!$A$1</f>
        <v>Keyes Jose</v>
      </c>
      <c r="C102" s="43" t="str">
        <f>IF('Keyes Jose'!C30="","",'Keyes Jose'!C30)</f>
        <v/>
      </c>
      <c r="D102" s="44">
        <f>'Keyes Jose'!D30</f>
        <v>0</v>
      </c>
      <c r="E102" s="45">
        <f>'Keyes Jose'!E30</f>
        <v>0</v>
      </c>
      <c r="F102" s="45">
        <f>'Keyes Jose'!F30</f>
        <v>0</v>
      </c>
      <c r="G102" s="45">
        <f>'Keyes Jose'!A30</f>
        <v>44</v>
      </c>
    </row>
    <row r="103" spans="2:7" ht="15" customHeight="1">
      <c r="B103" s="43" t="str">
        <f>'Sportsmen Miguel'!$A$1</f>
        <v>Sportsmen Miguel</v>
      </c>
      <c r="C103" s="43" t="str">
        <f>IF('Sportsmen Miguel'!C11="","",'Sportsmen Miguel'!C11)</f>
        <v>Miguel Fernandez ©</v>
      </c>
      <c r="D103" s="44">
        <f>'Sportsmen Miguel'!D11</f>
        <v>0.66666666666666663</v>
      </c>
      <c r="E103" s="45">
        <f>'Sportsmen Miguel'!E11</f>
        <v>24</v>
      </c>
      <c r="F103" s="45">
        <f>'Sportsmen Miguel'!F11</f>
        <v>12</v>
      </c>
      <c r="G103" s="45">
        <f>'Sportsmen Miguel'!A11</f>
        <v>8</v>
      </c>
    </row>
    <row r="104" spans="2:7" ht="15" customHeight="1">
      <c r="B104" s="43" t="str">
        <f>'Sportsmen Miguel'!$A$1</f>
        <v>Sportsmen Miguel</v>
      </c>
      <c r="C104" s="43" t="str">
        <f>IF('Sportsmen Miguel'!C12="","",'Sportsmen Miguel'!C12)</f>
        <v>PJ Pira</v>
      </c>
      <c r="D104" s="44">
        <f>'Sportsmen Miguel'!D12</f>
        <v>0.5</v>
      </c>
      <c r="E104" s="45">
        <f>'Sportsmen Miguel'!E12</f>
        <v>13</v>
      </c>
      <c r="F104" s="45">
        <f>'Sportsmen Miguel'!F12</f>
        <v>13</v>
      </c>
      <c r="G104" s="45">
        <f>'Sportsmen Miguel'!A12</f>
        <v>18</v>
      </c>
    </row>
    <row r="105" spans="2:7" ht="15" customHeight="1">
      <c r="B105" s="43" t="str">
        <f>'Sportsmen Miguel'!$A$1</f>
        <v>Sportsmen Miguel</v>
      </c>
      <c r="C105" s="43" t="str">
        <f>IF('Sportsmen Miguel'!C13="","",'Sportsmen Miguel'!C13)</f>
        <v>Sebastian Fernandez</v>
      </c>
      <c r="D105" s="44">
        <f>'Sportsmen Miguel'!D13</f>
        <v>0.33333333333333331</v>
      </c>
      <c r="E105" s="45">
        <f>'Sportsmen Miguel'!E13</f>
        <v>9</v>
      </c>
      <c r="F105" s="45">
        <f>'Sportsmen Miguel'!F13</f>
        <v>18</v>
      </c>
      <c r="G105" s="45">
        <f>'Sportsmen Miguel'!A13</f>
        <v>17</v>
      </c>
    </row>
    <row r="106" spans="2:7" ht="15" customHeight="1">
      <c r="B106" s="43" t="str">
        <f>'Sportsmen Miguel'!$A$1</f>
        <v>Sportsmen Miguel</v>
      </c>
      <c r="C106" s="43" t="str">
        <f>IF('Sportsmen Miguel'!C14="","",'Sportsmen Miguel'!C14)</f>
        <v>Randy Lobos</v>
      </c>
      <c r="D106" s="44">
        <f>'Sportsmen Miguel'!D14</f>
        <v>0.5</v>
      </c>
      <c r="E106" s="45">
        <f>'Sportsmen Miguel'!E14</f>
        <v>2</v>
      </c>
      <c r="F106" s="45">
        <f>'Sportsmen Miguel'!F14</f>
        <v>2</v>
      </c>
      <c r="G106" s="45">
        <f>'Sportsmen Miguel'!A14</f>
        <v>40</v>
      </c>
    </row>
    <row r="107" spans="2:7" ht="15" customHeight="1">
      <c r="B107" s="43" t="str">
        <f>'Sportsmen Miguel'!$A$1</f>
        <v>Sportsmen Miguel</v>
      </c>
      <c r="C107" s="43" t="str">
        <f>IF('Sportsmen Miguel'!C15="","",'Sportsmen Miguel'!C15)</f>
        <v>Hector Alanis</v>
      </c>
      <c r="D107" s="44">
        <f>'Sportsmen Miguel'!D15</f>
        <v>0.47058823529411764</v>
      </c>
      <c r="E107" s="45">
        <f>'Sportsmen Miguel'!E15</f>
        <v>16</v>
      </c>
      <c r="F107" s="45">
        <f>'Sportsmen Miguel'!F15</f>
        <v>18</v>
      </c>
      <c r="G107" s="45">
        <f>'Sportsmen Miguel'!A15</f>
        <v>10</v>
      </c>
    </row>
    <row r="108" spans="2:7" ht="15" customHeight="1">
      <c r="B108" s="43" t="str">
        <f>'Sportsmen Miguel'!$A$1</f>
        <v>Sportsmen Miguel</v>
      </c>
      <c r="C108" s="43" t="str">
        <f>IF('Sportsmen Miguel'!C16="","",'Sportsmen Miguel'!C16)</f>
        <v>Li Sasaki</v>
      </c>
      <c r="D108" s="44">
        <f>'Sportsmen Miguel'!D16</f>
        <v>0.59523809523809523</v>
      </c>
      <c r="E108" s="45">
        <f>'Sportsmen Miguel'!E16</f>
        <v>25</v>
      </c>
      <c r="F108" s="45">
        <f>'Sportsmen Miguel'!F16</f>
        <v>17</v>
      </c>
      <c r="G108" s="45">
        <f>'Sportsmen Miguel'!A16</f>
        <v>2</v>
      </c>
    </row>
    <row r="109" spans="2:7" ht="15" customHeight="1">
      <c r="B109" s="43" t="str">
        <f>'Sportsmen Miguel'!$A$1</f>
        <v>Sportsmen Miguel</v>
      </c>
      <c r="C109" s="43" t="str">
        <f>IF('Sportsmen Miguel'!C17="","",'Sportsmen Miguel'!C17)</f>
        <v>Pown Lasaki</v>
      </c>
      <c r="D109" s="44">
        <f>'Sportsmen Miguel'!D17</f>
        <v>0</v>
      </c>
      <c r="E109" s="45">
        <f>'Sportsmen Miguel'!E17</f>
        <v>0</v>
      </c>
      <c r="F109" s="45">
        <f>'Sportsmen Miguel'!F17</f>
        <v>4</v>
      </c>
      <c r="G109" s="45">
        <f>'Sportsmen Miguel'!A17</f>
        <v>40</v>
      </c>
    </row>
    <row r="110" spans="2:7" ht="15" customHeight="1">
      <c r="B110" s="43" t="str">
        <f>'Sportsmen Miguel'!$A$1</f>
        <v>Sportsmen Miguel</v>
      </c>
      <c r="C110" s="43" t="str">
        <f>IF('Sportsmen Miguel'!C18="","",'Sportsmen Miguel'!C18)</f>
        <v>Nate Johnson</v>
      </c>
      <c r="D110" s="44">
        <f>'Sportsmen Miguel'!D18</f>
        <v>0.5</v>
      </c>
      <c r="E110" s="45">
        <f>'Sportsmen Miguel'!E18</f>
        <v>2</v>
      </c>
      <c r="F110" s="45">
        <f>'Sportsmen Miguel'!F18</f>
        <v>2</v>
      </c>
      <c r="G110" s="45">
        <f>'Sportsmen Miguel'!A18</f>
        <v>40</v>
      </c>
    </row>
    <row r="111" spans="2:7" ht="15" customHeight="1">
      <c r="B111" s="43" t="str">
        <f>'Sportsmen Miguel'!$A$1</f>
        <v>Sportsmen Miguel</v>
      </c>
      <c r="C111" s="43" t="str">
        <f>IF('Sportsmen Miguel'!C19="","",'Sportsmen Miguel'!C19)</f>
        <v>Nick H</v>
      </c>
      <c r="D111" s="44">
        <f>'Sportsmen Miguel'!D19</f>
        <v>0.3</v>
      </c>
      <c r="E111" s="45">
        <f>'Sportsmen Miguel'!E19</f>
        <v>3</v>
      </c>
      <c r="F111" s="45">
        <f>'Sportsmen Miguel'!F19</f>
        <v>7</v>
      </c>
      <c r="G111" s="45">
        <f>'Sportsmen Miguel'!A19</f>
        <v>34</v>
      </c>
    </row>
    <row r="112" spans="2:7" ht="15" customHeight="1">
      <c r="B112" s="43" t="str">
        <f>'Sportsmen Miguel'!$A$1</f>
        <v>Sportsmen Miguel</v>
      </c>
      <c r="C112" s="43" t="str">
        <f>IF('Sportsmen Miguel'!C20="","",'Sportsmen Miguel'!C20)</f>
        <v>Raymundo De</v>
      </c>
      <c r="D112" s="44">
        <f>'Sportsmen Miguel'!D20</f>
        <v>0.5</v>
      </c>
      <c r="E112" s="45">
        <f>'Sportsmen Miguel'!E20</f>
        <v>2</v>
      </c>
      <c r="F112" s="45">
        <f>'Sportsmen Miguel'!F20</f>
        <v>2</v>
      </c>
      <c r="G112" s="45">
        <f>'Sportsmen Miguel'!A20</f>
        <v>40</v>
      </c>
    </row>
    <row r="113" spans="2:7" ht="15" customHeight="1">
      <c r="B113" s="43" t="str">
        <f>'Sportsmen Miguel'!$A$1</f>
        <v>Sportsmen Miguel</v>
      </c>
      <c r="C113" s="43" t="str">
        <f>IF('Sportsmen Miguel'!C21="","",'Sportsmen Miguel'!C21)</f>
        <v>Mark Arceo</v>
      </c>
      <c r="D113" s="44">
        <f>'Sportsmen Miguel'!D21</f>
        <v>0.43478260869565216</v>
      </c>
      <c r="E113" s="45">
        <f>'Sportsmen Miguel'!E21</f>
        <v>10</v>
      </c>
      <c r="F113" s="45">
        <f>'Sportsmen Miguel'!F21</f>
        <v>13</v>
      </c>
      <c r="G113" s="45">
        <f>'Sportsmen Miguel'!A21</f>
        <v>21</v>
      </c>
    </row>
    <row r="114" spans="2:7" ht="15" customHeight="1">
      <c r="B114" s="43" t="str">
        <f>'Sportsmen Miguel'!$A$1</f>
        <v>Sportsmen Miguel</v>
      </c>
      <c r="C114" s="43" t="str">
        <f>IF('Sportsmen Miguel'!C22="","",'Sportsmen Miguel'!C22)</f>
        <v>Ryan Laveroni</v>
      </c>
      <c r="D114" s="44">
        <f>'Sportsmen Miguel'!D22</f>
        <v>0</v>
      </c>
      <c r="E114" s="45">
        <f>'Sportsmen Miguel'!E22</f>
        <v>0</v>
      </c>
      <c r="F114" s="45">
        <f>'Sportsmen Miguel'!F22</f>
        <v>2</v>
      </c>
      <c r="G114" s="45">
        <f>'Sportsmen Miguel'!A22</f>
        <v>42</v>
      </c>
    </row>
    <row r="115" spans="2:7" ht="15" customHeight="1">
      <c r="B115" s="43" t="str">
        <f>'Sportsmen Miguel'!$A$1</f>
        <v>Sportsmen Miguel</v>
      </c>
      <c r="C115" s="43" t="str">
        <f>IF('Sportsmen Miguel'!C23="","",'Sportsmen Miguel'!C23)</f>
        <v>David Rodgers</v>
      </c>
      <c r="D115" s="44">
        <f>'Sportsmen Miguel'!D23</f>
        <v>0.125</v>
      </c>
      <c r="E115" s="45">
        <f>'Sportsmen Miguel'!E23</f>
        <v>2</v>
      </c>
      <c r="F115" s="45">
        <f>'Sportsmen Miguel'!F23</f>
        <v>14</v>
      </c>
      <c r="G115" s="45">
        <f>'Sportsmen Miguel'!A23</f>
        <v>28</v>
      </c>
    </row>
    <row r="116" spans="2:7" ht="15" customHeight="1">
      <c r="B116" s="43" t="str">
        <f>'Sportsmen Miguel'!$A$1</f>
        <v>Sportsmen Miguel</v>
      </c>
      <c r="C116" s="43" t="str">
        <f>IF('Sportsmen Miguel'!C24="","",'Sportsmen Miguel'!C24)</f>
        <v>Alex Robles</v>
      </c>
      <c r="D116" s="44">
        <f>'Sportsmen Miguel'!D24</f>
        <v>0.5</v>
      </c>
      <c r="E116" s="45">
        <f>'Sportsmen Miguel'!E24</f>
        <v>2</v>
      </c>
      <c r="F116" s="45">
        <f>'Sportsmen Miguel'!F24</f>
        <v>2</v>
      </c>
      <c r="G116" s="45">
        <f>'Sportsmen Miguel'!A24</f>
        <v>40</v>
      </c>
    </row>
    <row r="117" spans="2:7" ht="15" customHeight="1">
      <c r="B117" s="43" t="str">
        <f>'Sportsmen Miguel'!$A$1</f>
        <v>Sportsmen Miguel</v>
      </c>
      <c r="C117" s="43" t="str">
        <f>IF('Sportsmen Miguel'!C25="","",'Sportsmen Miguel'!C25)</f>
        <v>Patrick Lee</v>
      </c>
      <c r="D117" s="44">
        <f>'Sportsmen Miguel'!D25</f>
        <v>0.5</v>
      </c>
      <c r="E117" s="45">
        <f>'Sportsmen Miguel'!E25</f>
        <v>2</v>
      </c>
      <c r="F117" s="45">
        <f>'Sportsmen Miguel'!F25</f>
        <v>2</v>
      </c>
      <c r="G117" s="45">
        <f>'Sportsmen Miguel'!A25</f>
        <v>40</v>
      </c>
    </row>
    <row r="118" spans="2:7" ht="15" customHeight="1">
      <c r="B118" s="43" t="str">
        <f>'Sportsmen Miguel'!$A$1</f>
        <v>Sportsmen Miguel</v>
      </c>
      <c r="C118" s="43" t="str">
        <f>IF('Sportsmen Miguel'!C26="","",'Sportsmen Miguel'!C26)</f>
        <v/>
      </c>
      <c r="D118" s="44">
        <f>'Sportsmen Miguel'!D26</f>
        <v>0</v>
      </c>
      <c r="E118" s="45">
        <f>'Sportsmen Miguel'!E26</f>
        <v>0</v>
      </c>
      <c r="F118" s="45">
        <f>'Sportsmen Miguel'!F26</f>
        <v>0</v>
      </c>
      <c r="G118" s="45">
        <f>'Sportsmen Miguel'!A26</f>
        <v>44</v>
      </c>
    </row>
    <row r="119" spans="2:7" ht="15" customHeight="1">
      <c r="B119" s="43" t="str">
        <f>'Sportsmen Miguel'!$A$1</f>
        <v>Sportsmen Miguel</v>
      </c>
      <c r="C119" s="43" t="str">
        <f>IF('Sportsmen Miguel'!C27="","",'Sportsmen Miguel'!C27)</f>
        <v/>
      </c>
      <c r="D119" s="44">
        <f>'Sportsmen Miguel'!D27</f>
        <v>0</v>
      </c>
      <c r="E119" s="45">
        <f>'Sportsmen Miguel'!E27</f>
        <v>0</v>
      </c>
      <c r="F119" s="45">
        <f>'Sportsmen Miguel'!F27</f>
        <v>0</v>
      </c>
      <c r="G119" s="45">
        <f>'Sportsmen Miguel'!A27</f>
        <v>44</v>
      </c>
    </row>
    <row r="120" spans="2:7" ht="15" customHeight="1">
      <c r="B120" s="43" t="str">
        <f>'Sportsmen Miguel'!$A$1</f>
        <v>Sportsmen Miguel</v>
      </c>
      <c r="C120" s="43" t="str">
        <f>IF('Sportsmen Miguel'!C28="","",'Sportsmen Miguel'!C28)</f>
        <v/>
      </c>
      <c r="D120" s="44">
        <f>'Sportsmen Miguel'!D28</f>
        <v>0</v>
      </c>
      <c r="E120" s="45">
        <f>'Sportsmen Miguel'!E28</f>
        <v>0</v>
      </c>
      <c r="F120" s="45">
        <f>'Sportsmen Miguel'!F28</f>
        <v>0</v>
      </c>
      <c r="G120" s="45">
        <f>'Sportsmen Miguel'!A28</f>
        <v>44</v>
      </c>
    </row>
    <row r="121" spans="2:7" ht="15" customHeight="1">
      <c r="B121" s="43" t="str">
        <f>'Sportsmen Miguel'!$A$1</f>
        <v>Sportsmen Miguel</v>
      </c>
      <c r="C121" s="43" t="str">
        <f>IF('Sportsmen Miguel'!C29="","",'Sportsmen Miguel'!C29)</f>
        <v/>
      </c>
      <c r="D121" s="44">
        <f>'Sportsmen Miguel'!D29</f>
        <v>0</v>
      </c>
      <c r="E121" s="45">
        <f>'Sportsmen Miguel'!E29</f>
        <v>0</v>
      </c>
      <c r="F121" s="45">
        <f>'Sportsmen Miguel'!F29</f>
        <v>0</v>
      </c>
      <c r="G121" s="45">
        <f>'Sportsmen Miguel'!A29</f>
        <v>44</v>
      </c>
    </row>
    <row r="122" spans="2:7" ht="15" customHeight="1">
      <c r="B122" s="43" t="str">
        <f>'Sportsmen Miguel'!$A$1</f>
        <v>Sportsmen Miguel</v>
      </c>
      <c r="C122" s="43" t="str">
        <f>IF('Sportsmen Miguel'!C30="","",'Sportsmen Miguel'!C30)</f>
        <v/>
      </c>
      <c r="D122" s="44">
        <f>'Sportsmen Miguel'!D30</f>
        <v>0</v>
      </c>
      <c r="E122" s="45">
        <f>'Sportsmen Miguel'!E30</f>
        <v>0</v>
      </c>
      <c r="F122" s="45">
        <f>'Sportsmen Miguel'!F30</f>
        <v>0</v>
      </c>
      <c r="G122" s="45">
        <f>'Sportsmen Miguel'!A30</f>
        <v>44</v>
      </c>
    </row>
    <row r="123" spans="2:7" ht="15" customHeight="1">
      <c r="B123" s="43" t="str">
        <f>'Tony P''s Randy'!$A$1</f>
        <v>Tony P's Randy</v>
      </c>
      <c r="C123" s="43" t="str">
        <f>IF('Tony P''s Randy'!C11="","",'Tony P''s Randy'!C11)</f>
        <v>Randy Lobos ©</v>
      </c>
      <c r="D123" s="44">
        <f>'Tony P''s Randy'!D11</f>
        <v>0.48717948717948717</v>
      </c>
      <c r="E123" s="45">
        <f>'Tony P''s Randy'!E11</f>
        <v>19</v>
      </c>
      <c r="F123" s="45">
        <f>'Tony P''s Randy'!F11</f>
        <v>20</v>
      </c>
      <c r="G123" s="45">
        <f>'Tony P''s Randy'!A11</f>
        <v>5</v>
      </c>
    </row>
    <row r="124" spans="2:7" ht="15" customHeight="1">
      <c r="B124" s="43" t="str">
        <f>'Tony P''s Randy'!$A$1</f>
        <v>Tony P's Randy</v>
      </c>
      <c r="C124" s="43" t="str">
        <f>IF('Tony P''s Randy'!C12="","",'Tony P''s Randy'!C12)</f>
        <v>Christian Velaquez</v>
      </c>
      <c r="D124" s="44">
        <f>'Tony P''s Randy'!D12</f>
        <v>0.35714285714285715</v>
      </c>
      <c r="E124" s="45">
        <f>'Tony P''s Randy'!E12</f>
        <v>10</v>
      </c>
      <c r="F124" s="45">
        <f>'Tony P''s Randy'!F12</f>
        <v>18</v>
      </c>
      <c r="G124" s="45">
        <f>'Tony P''s Randy'!A12</f>
        <v>16</v>
      </c>
    </row>
    <row r="125" spans="2:7" ht="15" customHeight="1">
      <c r="B125" s="43" t="str">
        <f>'Tony P''s Randy'!$A$1</f>
        <v>Tony P's Randy</v>
      </c>
      <c r="C125" s="43" t="str">
        <f>IF('Tony P''s Randy'!C13="","",'Tony P''s Randy'!C13)</f>
        <v>Isiah Gonzalez</v>
      </c>
      <c r="D125" s="44">
        <f>'Tony P''s Randy'!D13</f>
        <v>0.28888888888888886</v>
      </c>
      <c r="E125" s="45">
        <f>'Tony P''s Randy'!E13</f>
        <v>13</v>
      </c>
      <c r="F125" s="45">
        <f>'Tony P''s Randy'!F13</f>
        <v>32</v>
      </c>
      <c r="G125" s="45">
        <f>'Tony P''s Randy'!A13</f>
        <v>0</v>
      </c>
    </row>
    <row r="126" spans="2:7" ht="15" customHeight="1">
      <c r="B126" s="43" t="str">
        <f>'Tony P''s Randy'!$A$1</f>
        <v>Tony P's Randy</v>
      </c>
      <c r="C126" s="43" t="str">
        <f>IF('Tony P''s Randy'!C14="","",'Tony P''s Randy'!C14)</f>
        <v>Connor Veronese</v>
      </c>
      <c r="D126" s="44">
        <f>'Tony P''s Randy'!D14</f>
        <v>0.45</v>
      </c>
      <c r="E126" s="45">
        <f>'Tony P''s Randy'!E14</f>
        <v>18</v>
      </c>
      <c r="F126" s="45">
        <f>'Tony P''s Randy'!F14</f>
        <v>22</v>
      </c>
      <c r="G126" s="45">
        <f>'Tony P''s Randy'!A14</f>
        <v>4</v>
      </c>
    </row>
    <row r="127" spans="2:7" ht="15" customHeight="1">
      <c r="B127" s="43" t="str">
        <f>'Tony P''s Randy'!$A$1</f>
        <v>Tony P's Randy</v>
      </c>
      <c r="C127" s="43" t="str">
        <f>IF('Tony P''s Randy'!C15="","",'Tony P''s Randy'!C15)</f>
        <v>Maritere Lozano</v>
      </c>
      <c r="D127" s="44">
        <f>'Tony P''s Randy'!D15</f>
        <v>0.16666666666666666</v>
      </c>
      <c r="E127" s="45">
        <f>'Tony P''s Randy'!E15</f>
        <v>4</v>
      </c>
      <c r="F127" s="45">
        <f>'Tony P''s Randy'!F15</f>
        <v>20</v>
      </c>
      <c r="G127" s="45">
        <f>'Tony P''s Randy'!A15</f>
        <v>20</v>
      </c>
    </row>
    <row r="128" spans="2:7" ht="15" customHeight="1">
      <c r="B128" s="43" t="str">
        <f>'Tony P''s Randy'!$A$1</f>
        <v>Tony P's Randy</v>
      </c>
      <c r="C128" s="43" t="str">
        <f>IF('Tony P''s Randy'!C16="","",'Tony P''s Randy'!C16)</f>
        <v>Bronte Reyes</v>
      </c>
      <c r="D128" s="44">
        <f>'Tony P''s Randy'!D16</f>
        <v>0.3</v>
      </c>
      <c r="E128" s="45">
        <f>'Tony P''s Randy'!E16</f>
        <v>6</v>
      </c>
      <c r="F128" s="45">
        <f>'Tony P''s Randy'!F16</f>
        <v>14</v>
      </c>
      <c r="G128" s="45">
        <f>'Tony P''s Randy'!A16</f>
        <v>24</v>
      </c>
    </row>
    <row r="129" spans="2:7" ht="15" customHeight="1">
      <c r="B129" s="43" t="str">
        <f>'Tony P''s Randy'!$A$1</f>
        <v>Tony P's Randy</v>
      </c>
      <c r="C129" s="43" t="str">
        <f>IF('Tony P''s Randy'!C17="","",'Tony P''s Randy'!C17)</f>
        <v>David Pham</v>
      </c>
      <c r="D129" s="44">
        <f>'Tony P''s Randy'!D17</f>
        <v>0.25</v>
      </c>
      <c r="E129" s="45">
        <f>'Tony P''s Randy'!E17</f>
        <v>8</v>
      </c>
      <c r="F129" s="45">
        <f>'Tony P''s Randy'!F17</f>
        <v>24</v>
      </c>
      <c r="G129" s="45">
        <f>'Tony P''s Randy'!A17</f>
        <v>12</v>
      </c>
    </row>
    <row r="130" spans="2:7" ht="15" customHeight="1">
      <c r="B130" s="43" t="str">
        <f>'Tony P''s Randy'!$A$1</f>
        <v>Tony P's Randy</v>
      </c>
      <c r="C130" s="43" t="str">
        <f>IF('Tony P''s Randy'!C18="","",'Tony P''s Randy'!C18)</f>
        <v>Luis Rosas</v>
      </c>
      <c r="D130" s="44">
        <f>'Tony P''s Randy'!D18</f>
        <v>0.5714285714285714</v>
      </c>
      <c r="E130" s="45">
        <f>'Tony P''s Randy'!E18</f>
        <v>8</v>
      </c>
      <c r="F130" s="45">
        <f>'Tony P''s Randy'!F18</f>
        <v>6</v>
      </c>
      <c r="G130" s="45">
        <f>'Tony P''s Randy'!A18</f>
        <v>30</v>
      </c>
    </row>
    <row r="131" spans="2:7" ht="15" customHeight="1">
      <c r="B131" s="43" t="str">
        <f>'Tony P''s Randy'!$A$1</f>
        <v>Tony P's Randy</v>
      </c>
      <c r="C131" s="43" t="str">
        <f>IF('Tony P''s Randy'!C19="","",'Tony P''s Randy'!C19)</f>
        <v>Chris Vasquez</v>
      </c>
      <c r="D131" s="44">
        <f>'Tony P''s Randy'!D19</f>
        <v>0</v>
      </c>
      <c r="E131" s="45">
        <f>'Tony P''s Randy'!E19</f>
        <v>0</v>
      </c>
      <c r="F131" s="45">
        <f>'Tony P''s Randy'!F19</f>
        <v>6</v>
      </c>
      <c r="G131" s="45">
        <f>'Tony P''s Randy'!A19</f>
        <v>38</v>
      </c>
    </row>
    <row r="132" spans="2:7" ht="15" customHeight="1">
      <c r="B132" s="43" t="str">
        <f>'Tony P''s Randy'!$A$1</f>
        <v>Tony P's Randy</v>
      </c>
      <c r="C132" s="43" t="str">
        <f>IF('Tony P''s Randy'!C20="","",'Tony P''s Randy'!C20)</f>
        <v>Forfeit 1</v>
      </c>
      <c r="D132" s="44">
        <f>'Tony P''s Randy'!D20</f>
        <v>0</v>
      </c>
      <c r="E132" s="45">
        <f>'Tony P''s Randy'!E20</f>
        <v>0</v>
      </c>
      <c r="F132" s="45">
        <f>'Tony P''s Randy'!F20</f>
        <v>4</v>
      </c>
      <c r="G132" s="45">
        <f>'Tony P''s Randy'!A20</f>
        <v>40</v>
      </c>
    </row>
    <row r="133" spans="2:7" ht="15" customHeight="1">
      <c r="B133" s="43" t="str">
        <f>'Tony P''s Randy'!$A$1</f>
        <v>Tony P's Randy</v>
      </c>
      <c r="C133" s="43" t="str">
        <f>IF('Tony P''s Randy'!C21="","",'Tony P''s Randy'!C21)</f>
        <v>Forfeit 2</v>
      </c>
      <c r="D133" s="44">
        <f>'Tony P''s Randy'!D21</f>
        <v>0</v>
      </c>
      <c r="E133" s="45">
        <f>'Tony P''s Randy'!E21</f>
        <v>0</v>
      </c>
      <c r="F133" s="45">
        <f>'Tony P''s Randy'!F21</f>
        <v>4</v>
      </c>
      <c r="G133" s="45">
        <f>'Tony P''s Randy'!A21</f>
        <v>40</v>
      </c>
    </row>
    <row r="134" spans="2:7" ht="15" customHeight="1">
      <c r="B134" s="43" t="str">
        <f>'Tony P''s Randy'!$A$1</f>
        <v>Tony P's Randy</v>
      </c>
      <c r="C134" s="43" t="str">
        <f>IF('Tony P''s Randy'!C22="","",'Tony P''s Randy'!C22)</f>
        <v>Nelson Sorto</v>
      </c>
      <c r="D134" s="44">
        <f>'Tony P''s Randy'!D22</f>
        <v>0.75</v>
      </c>
      <c r="E134" s="45">
        <f>'Tony P''s Randy'!E22</f>
        <v>3</v>
      </c>
      <c r="F134" s="45">
        <f>'Tony P''s Randy'!F22</f>
        <v>1</v>
      </c>
      <c r="G134" s="45">
        <f>'Tony P''s Randy'!A22</f>
        <v>40</v>
      </c>
    </row>
    <row r="135" spans="2:7" ht="15" customHeight="1">
      <c r="B135" s="43" t="str">
        <f>'Tony P''s Randy'!$A$1</f>
        <v>Tony P's Randy</v>
      </c>
      <c r="C135" s="43" t="str">
        <f>IF('Tony P''s Randy'!C23="","",'Tony P''s Randy'!C23)</f>
        <v/>
      </c>
      <c r="D135" s="44">
        <f>'Tony P''s Randy'!D23</f>
        <v>0</v>
      </c>
      <c r="E135" s="45">
        <f>'Tony P''s Randy'!E23</f>
        <v>0</v>
      </c>
      <c r="F135" s="45">
        <f>'Tony P''s Randy'!F23</f>
        <v>0</v>
      </c>
      <c r="G135" s="45">
        <f>'Tony P''s Randy'!A23</f>
        <v>44</v>
      </c>
    </row>
    <row r="136" spans="2:7" ht="15" customHeight="1">
      <c r="B136" s="43" t="str">
        <f>'Tony P''s Randy'!$A$1</f>
        <v>Tony P's Randy</v>
      </c>
      <c r="C136" s="43" t="str">
        <f>IF('Tony P''s Randy'!C24="","",'Tony P''s Randy'!C24)</f>
        <v/>
      </c>
      <c r="D136" s="44">
        <f>'Tony P''s Randy'!D24</f>
        <v>0</v>
      </c>
      <c r="E136" s="45">
        <f>'Tony P''s Randy'!E24</f>
        <v>0</v>
      </c>
      <c r="F136" s="45">
        <f>'Tony P''s Randy'!F24</f>
        <v>0</v>
      </c>
      <c r="G136" s="45">
        <f>'Tony P''s Randy'!A24</f>
        <v>44</v>
      </c>
    </row>
    <row r="137" spans="2:7" ht="15" customHeight="1">
      <c r="B137" s="43" t="str">
        <f>'Tony P''s Randy'!$A$1</f>
        <v>Tony P's Randy</v>
      </c>
      <c r="C137" s="43" t="str">
        <f>IF('Tony P''s Randy'!C25="","",'Tony P''s Randy'!C25)</f>
        <v/>
      </c>
      <c r="D137" s="44">
        <f>'Tony P''s Randy'!D25</f>
        <v>0</v>
      </c>
      <c r="E137" s="45">
        <f>'Tony P''s Randy'!E25</f>
        <v>0</v>
      </c>
      <c r="F137" s="45">
        <f>'Tony P''s Randy'!F25</f>
        <v>0</v>
      </c>
      <c r="G137" s="45">
        <f>'Tony P''s Randy'!A25</f>
        <v>44</v>
      </c>
    </row>
    <row r="138" spans="2:7" ht="15" customHeight="1">
      <c r="B138" s="43" t="str">
        <f>'Tony P''s Randy'!$A$1</f>
        <v>Tony P's Randy</v>
      </c>
      <c r="C138" s="43" t="str">
        <f>IF('Tony P''s Randy'!C26="","",'Tony P''s Randy'!C26)</f>
        <v/>
      </c>
      <c r="D138" s="44">
        <f>'Tony P''s Randy'!D26</f>
        <v>0</v>
      </c>
      <c r="E138" s="45">
        <f>'Tony P''s Randy'!E26</f>
        <v>0</v>
      </c>
      <c r="F138" s="45">
        <f>'Tony P''s Randy'!F26</f>
        <v>0</v>
      </c>
      <c r="G138" s="45">
        <f>'Tony P''s Randy'!A26</f>
        <v>44</v>
      </c>
    </row>
    <row r="139" spans="2:7" ht="15" customHeight="1">
      <c r="B139" s="43" t="str">
        <f>'Tony P''s Randy'!$A$1</f>
        <v>Tony P's Randy</v>
      </c>
      <c r="C139" s="43" t="str">
        <f>IF('Tony P''s Randy'!C27="","",'Tony P''s Randy'!C27)</f>
        <v/>
      </c>
      <c r="D139" s="44">
        <f>'Tony P''s Randy'!D27</f>
        <v>0</v>
      </c>
      <c r="E139" s="45">
        <f>'Tony P''s Randy'!E27</f>
        <v>0</v>
      </c>
      <c r="F139" s="45">
        <f>'Tony P''s Randy'!F27</f>
        <v>0</v>
      </c>
      <c r="G139" s="45">
        <f>'Tony P''s Randy'!A27</f>
        <v>44</v>
      </c>
    </row>
    <row r="140" spans="2:7" ht="15" customHeight="1">
      <c r="B140" s="43" t="str">
        <f>'Tony P''s Randy'!$A$1</f>
        <v>Tony P's Randy</v>
      </c>
      <c r="C140" s="43" t="str">
        <f>IF('Tony P''s Randy'!C28="","",'Tony P''s Randy'!C28)</f>
        <v/>
      </c>
      <c r="D140" s="44">
        <f>'Tony P''s Randy'!D28</f>
        <v>0</v>
      </c>
      <c r="E140" s="45">
        <f>'Tony P''s Randy'!E28</f>
        <v>0</v>
      </c>
      <c r="F140" s="45">
        <f>'Tony P''s Randy'!F28</f>
        <v>0</v>
      </c>
      <c r="G140" s="45">
        <f>'Tony P''s Randy'!A28</f>
        <v>44</v>
      </c>
    </row>
    <row r="141" spans="2:7" ht="15" customHeight="1">
      <c r="B141" s="43" t="str">
        <f>'Tony P''s Randy'!$A$1</f>
        <v>Tony P's Randy</v>
      </c>
      <c r="C141" s="43" t="str">
        <f>IF('Tony P''s Randy'!C29="","",'Tony P''s Randy'!C29)</f>
        <v/>
      </c>
      <c r="D141" s="44">
        <f>'Tony P''s Randy'!D29</f>
        <v>0</v>
      </c>
      <c r="E141" s="45">
        <f>'Tony P''s Randy'!E29</f>
        <v>0</v>
      </c>
      <c r="F141" s="45">
        <f>'Tony P''s Randy'!F29</f>
        <v>0</v>
      </c>
      <c r="G141" s="45">
        <f>'Tony P''s Randy'!A29</f>
        <v>44</v>
      </c>
    </row>
    <row r="142" spans="2:7" ht="15" customHeight="1">
      <c r="B142" s="43" t="str">
        <f>'Tony P''s Randy'!$A$1</f>
        <v>Tony P's Randy</v>
      </c>
      <c r="C142" s="43" t="str">
        <f>IF('Tony P''s Randy'!C30="","",'Tony P''s Randy'!C30)</f>
        <v/>
      </c>
      <c r="D142" s="44">
        <f>'Tony P''s Randy'!D30</f>
        <v>0</v>
      </c>
      <c r="E142" s="45">
        <f>'Tony P''s Randy'!E30</f>
        <v>0</v>
      </c>
      <c r="F142" s="45">
        <f>'Tony P''s Randy'!F30</f>
        <v>0</v>
      </c>
      <c r="G142" s="45">
        <f>'Tony P''s Randy'!A30</f>
        <v>44</v>
      </c>
    </row>
    <row r="143" spans="2:7" ht="15" customHeight="1">
      <c r="B143" s="43" t="str">
        <f>Team8!$A$1</f>
        <v>Team08</v>
      </c>
      <c r="C143" s="43" t="str">
        <f>IF(Team8!$C11="","",Team8!$C11)</f>
        <v/>
      </c>
      <c r="D143" s="44">
        <f>Team8!$D11</f>
        <v>0</v>
      </c>
      <c r="E143" s="45">
        <f>Team8!$E11</f>
        <v>0</v>
      </c>
      <c r="F143" s="45">
        <f>Team8!$F11</f>
        <v>0</v>
      </c>
      <c r="G143" s="45">
        <f>Team8!$A11</f>
        <v>44</v>
      </c>
    </row>
    <row r="144" spans="2:7" ht="15" customHeight="1">
      <c r="B144" s="43" t="str">
        <f>Team8!$A$1</f>
        <v>Team08</v>
      </c>
      <c r="C144" s="43" t="str">
        <f>IF(Team8!$C12="","",Team8!$C12)</f>
        <v/>
      </c>
      <c r="D144" s="44">
        <f>Team8!$D12</f>
        <v>0</v>
      </c>
      <c r="E144" s="45">
        <f>Team8!$E12</f>
        <v>0</v>
      </c>
      <c r="F144" s="45">
        <f>Team8!$F12</f>
        <v>0</v>
      </c>
      <c r="G144" s="45">
        <f>Team8!$A12</f>
        <v>44</v>
      </c>
    </row>
    <row r="145" spans="2:7" ht="15" customHeight="1">
      <c r="B145" s="43" t="str">
        <f>Team8!$A$1</f>
        <v>Team08</v>
      </c>
      <c r="C145" s="43" t="str">
        <f>IF(Team8!$C13="","",Team8!$C13)</f>
        <v/>
      </c>
      <c r="D145" s="44">
        <f>Team8!$D13</f>
        <v>0</v>
      </c>
      <c r="E145" s="45">
        <f>Team8!$E13</f>
        <v>0</v>
      </c>
      <c r="F145" s="45">
        <f>Team8!$F13</f>
        <v>0</v>
      </c>
      <c r="G145" s="45">
        <f>Team8!$A13</f>
        <v>44</v>
      </c>
    </row>
    <row r="146" spans="2:7" ht="15" customHeight="1">
      <c r="B146" s="43" t="str">
        <f>Team8!$A$1</f>
        <v>Team08</v>
      </c>
      <c r="C146" s="43" t="str">
        <f>IF(Team8!$C14="","",Team8!$C14)</f>
        <v/>
      </c>
      <c r="D146" s="44">
        <f>Team8!$D14</f>
        <v>0</v>
      </c>
      <c r="E146" s="45">
        <f>Team8!$E14</f>
        <v>0</v>
      </c>
      <c r="F146" s="45">
        <f>Team8!$F14</f>
        <v>0</v>
      </c>
      <c r="G146" s="45">
        <f>Team8!$A14</f>
        <v>44</v>
      </c>
    </row>
    <row r="147" spans="2:7" ht="15" customHeight="1">
      <c r="B147" s="43" t="str">
        <f>Team8!$A$1</f>
        <v>Team08</v>
      </c>
      <c r="C147" s="43" t="str">
        <f>IF(Team8!$C15="","",Team8!$C15)</f>
        <v/>
      </c>
      <c r="D147" s="44">
        <f>Team8!$D15</f>
        <v>0</v>
      </c>
      <c r="E147" s="45">
        <f>Team8!$E15</f>
        <v>0</v>
      </c>
      <c r="F147" s="45">
        <f>Team8!$F15</f>
        <v>0</v>
      </c>
      <c r="G147" s="45">
        <f>Team8!$A15</f>
        <v>44</v>
      </c>
    </row>
    <row r="148" spans="2:7" ht="15" customHeight="1">
      <c r="B148" s="43" t="str">
        <f>Team8!$A$1</f>
        <v>Team08</v>
      </c>
      <c r="C148" s="43" t="str">
        <f>IF(Team8!$C16="","",Team8!$C16)</f>
        <v/>
      </c>
      <c r="D148" s="44">
        <f>Team8!$D16</f>
        <v>0</v>
      </c>
      <c r="E148" s="45">
        <f>Team8!$E16</f>
        <v>0</v>
      </c>
      <c r="F148" s="45">
        <f>Team8!$F16</f>
        <v>0</v>
      </c>
      <c r="G148" s="45">
        <f>Team8!$A16</f>
        <v>44</v>
      </c>
    </row>
    <row r="149" spans="2:7" ht="15" customHeight="1">
      <c r="B149" s="43" t="str">
        <f>Team8!$A$1</f>
        <v>Team08</v>
      </c>
      <c r="C149" s="43" t="str">
        <f>IF(Team8!$C17="","",Team8!$C17)</f>
        <v/>
      </c>
      <c r="D149" s="44">
        <f>Team8!$D17</f>
        <v>0</v>
      </c>
      <c r="E149" s="45">
        <f>Team8!$E17</f>
        <v>0</v>
      </c>
      <c r="F149" s="45">
        <f>Team8!$F17</f>
        <v>0</v>
      </c>
      <c r="G149" s="45">
        <f>Team8!$A17</f>
        <v>44</v>
      </c>
    </row>
    <row r="150" spans="2:7" ht="15" customHeight="1">
      <c r="B150" s="43" t="str">
        <f>Team8!$A$1</f>
        <v>Team08</v>
      </c>
      <c r="C150" s="43" t="str">
        <f>IF(Team8!$C18="","",Team8!$C18)</f>
        <v/>
      </c>
      <c r="D150" s="44">
        <f>Team8!$D18</f>
        <v>0</v>
      </c>
      <c r="E150" s="45">
        <f>Team8!$E18</f>
        <v>0</v>
      </c>
      <c r="F150" s="45">
        <f>Team8!$F18</f>
        <v>0</v>
      </c>
      <c r="G150" s="45">
        <f>Team8!$A18</f>
        <v>44</v>
      </c>
    </row>
    <row r="151" spans="2:7" ht="15" customHeight="1">
      <c r="B151" s="43" t="str">
        <f>Team8!$A$1</f>
        <v>Team08</v>
      </c>
      <c r="C151" s="43" t="str">
        <f>IF(Team8!$C19="","",Team8!$C19)</f>
        <v/>
      </c>
      <c r="D151" s="44">
        <f>Team8!$D19</f>
        <v>0</v>
      </c>
      <c r="E151" s="45">
        <f>Team8!$E19</f>
        <v>0</v>
      </c>
      <c r="F151" s="45">
        <f>Team8!$F19</f>
        <v>0</v>
      </c>
      <c r="G151" s="45">
        <f>Team8!$A19</f>
        <v>44</v>
      </c>
    </row>
    <row r="152" spans="2:7" ht="15" customHeight="1">
      <c r="B152" s="43" t="str">
        <f>Team8!$A$1</f>
        <v>Team08</v>
      </c>
      <c r="C152" s="43" t="str">
        <f>IF(Team8!$C20="","",Team8!$C20)</f>
        <v/>
      </c>
      <c r="D152" s="44">
        <f>Team8!$D20</f>
        <v>0</v>
      </c>
      <c r="E152" s="45">
        <f>Team8!$E20</f>
        <v>0</v>
      </c>
      <c r="F152" s="45">
        <f>Team8!$F20</f>
        <v>0</v>
      </c>
      <c r="G152" s="45">
        <f>Team8!$A20</f>
        <v>44</v>
      </c>
    </row>
    <row r="153" spans="2:7" ht="15" customHeight="1">
      <c r="B153" s="43" t="str">
        <f>Team8!$A$1</f>
        <v>Team08</v>
      </c>
      <c r="C153" s="43" t="str">
        <f>IF(Team8!$C21="","",Team8!$C21)</f>
        <v/>
      </c>
      <c r="D153" s="44">
        <f>Team8!$D21</f>
        <v>0</v>
      </c>
      <c r="E153" s="45">
        <f>Team8!$E21</f>
        <v>0</v>
      </c>
      <c r="F153" s="45">
        <f>Team8!$F21</f>
        <v>0</v>
      </c>
      <c r="G153" s="45">
        <f>Team8!$A21</f>
        <v>44</v>
      </c>
    </row>
    <row r="154" spans="2:7" ht="15" customHeight="1">
      <c r="B154" s="43" t="str">
        <f>Team8!$A$1</f>
        <v>Team08</v>
      </c>
      <c r="C154" s="43" t="str">
        <f>IF(Team8!$C22="","",Team8!$C22)</f>
        <v/>
      </c>
      <c r="D154" s="44">
        <f>Team8!$D22</f>
        <v>0</v>
      </c>
      <c r="E154" s="45">
        <f>Team8!$E22</f>
        <v>0</v>
      </c>
      <c r="F154" s="45">
        <f>Team8!$F22</f>
        <v>0</v>
      </c>
      <c r="G154" s="45">
        <f>Team8!$A22</f>
        <v>44</v>
      </c>
    </row>
    <row r="155" spans="2:7" ht="15" customHeight="1">
      <c r="B155" s="43" t="str">
        <f>Team8!$A$1</f>
        <v>Team08</v>
      </c>
      <c r="C155" s="43" t="str">
        <f>IF(Team8!$C23="","",Team8!$C23)</f>
        <v/>
      </c>
      <c r="D155" s="44">
        <f>Team8!$D23</f>
        <v>0</v>
      </c>
      <c r="E155" s="45">
        <f>Team8!$E23</f>
        <v>0</v>
      </c>
      <c r="F155" s="45">
        <f>Team8!$F23</f>
        <v>0</v>
      </c>
      <c r="G155" s="45">
        <f>Team8!$A23</f>
        <v>44</v>
      </c>
    </row>
    <row r="156" spans="2:7" ht="15" customHeight="1">
      <c r="B156" s="43" t="str">
        <f>Team8!$A$1</f>
        <v>Team08</v>
      </c>
      <c r="C156" s="43" t="str">
        <f>IF(Team8!$C24="","",Team8!$C24)</f>
        <v/>
      </c>
      <c r="D156" s="44">
        <f>Team8!$D24</f>
        <v>0</v>
      </c>
      <c r="E156" s="45">
        <f>Team8!$E24</f>
        <v>0</v>
      </c>
      <c r="F156" s="45">
        <f>Team8!$F24</f>
        <v>0</v>
      </c>
      <c r="G156" s="45">
        <f>Team8!$A24</f>
        <v>44</v>
      </c>
    </row>
    <row r="157" spans="2:7" ht="15" customHeight="1">
      <c r="B157" s="43" t="str">
        <f>Team8!$A$1</f>
        <v>Team08</v>
      </c>
      <c r="C157" s="43" t="str">
        <f>IF(Team8!$C25="","",Team8!$C25)</f>
        <v/>
      </c>
      <c r="D157" s="44">
        <f>Team8!$D25</f>
        <v>0</v>
      </c>
      <c r="E157" s="45">
        <f>Team8!$E25</f>
        <v>0</v>
      </c>
      <c r="F157" s="45">
        <f>Team8!$F25</f>
        <v>0</v>
      </c>
      <c r="G157" s="45">
        <f>Team8!$A25</f>
        <v>44</v>
      </c>
    </row>
    <row r="158" spans="2:7" ht="15" customHeight="1">
      <c r="B158" s="43" t="str">
        <f>Team8!$A$1</f>
        <v>Team08</v>
      </c>
      <c r="C158" s="43" t="str">
        <f>IF(Team8!$C26="","",Team8!$C26)</f>
        <v/>
      </c>
      <c r="D158" s="44">
        <f>Team8!$D26</f>
        <v>0</v>
      </c>
      <c r="E158" s="45">
        <f>Team8!$E26</f>
        <v>0</v>
      </c>
      <c r="F158" s="45">
        <f>Team8!$F26</f>
        <v>0</v>
      </c>
      <c r="G158" s="45">
        <f>Team8!$A26</f>
        <v>44</v>
      </c>
    </row>
    <row r="159" spans="2:7" ht="15" customHeight="1">
      <c r="B159" s="43" t="str">
        <f>Team8!$A$1</f>
        <v>Team08</v>
      </c>
      <c r="C159" s="43" t="str">
        <f>IF(Team8!$C27="","",Team8!$C27)</f>
        <v/>
      </c>
      <c r="D159" s="44">
        <f>Team8!$D27</f>
        <v>0</v>
      </c>
      <c r="E159" s="45">
        <f>Team8!$E27</f>
        <v>0</v>
      </c>
      <c r="F159" s="45">
        <f>Team8!$F27</f>
        <v>0</v>
      </c>
      <c r="G159" s="45">
        <f>Team8!$A27</f>
        <v>44</v>
      </c>
    </row>
    <row r="160" spans="2:7" ht="15" customHeight="1">
      <c r="B160" s="43" t="str">
        <f>Team8!$A$1</f>
        <v>Team08</v>
      </c>
      <c r="C160" s="43" t="str">
        <f>IF(Team8!$C28="","",Team8!$C28)</f>
        <v/>
      </c>
      <c r="D160" s="44">
        <f>Team8!$D28</f>
        <v>0</v>
      </c>
      <c r="E160" s="45">
        <f>Team8!$E28</f>
        <v>0</v>
      </c>
      <c r="F160" s="45">
        <f>Team8!$F28</f>
        <v>0</v>
      </c>
      <c r="G160" s="45">
        <f>Team8!$A28</f>
        <v>44</v>
      </c>
    </row>
    <row r="161" spans="2:7" ht="15" customHeight="1">
      <c r="B161" s="43" t="str">
        <f>Team8!$A$1</f>
        <v>Team08</v>
      </c>
      <c r="C161" s="43" t="str">
        <f>IF(Team8!$C29="","",Team8!$C29)</f>
        <v/>
      </c>
      <c r="D161" s="44">
        <f>Team8!$D29</f>
        <v>0</v>
      </c>
      <c r="E161" s="45">
        <f>Team8!$E29</f>
        <v>0</v>
      </c>
      <c r="F161" s="45">
        <f>Team8!$F29</f>
        <v>0</v>
      </c>
      <c r="G161" s="45">
        <f>Team8!$A29</f>
        <v>44</v>
      </c>
    </row>
    <row r="162" spans="2:7" ht="15" customHeight="1">
      <c r="B162" s="43" t="str">
        <f>Team8!$A$1</f>
        <v>Team08</v>
      </c>
      <c r="C162" s="43" t="str">
        <f>IF(Team8!$C30="","",Team8!$C30)</f>
        <v/>
      </c>
      <c r="D162" s="44">
        <f>Team8!$D30</f>
        <v>0</v>
      </c>
      <c r="E162" s="45">
        <f>Team8!$E30</f>
        <v>0</v>
      </c>
      <c r="F162" s="45">
        <f>Team8!$F30</f>
        <v>0</v>
      </c>
      <c r="G162" s="45">
        <f>Team8!$A30</f>
        <v>44</v>
      </c>
    </row>
    <row r="163" spans="2:7" ht="15" customHeight="1">
      <c r="B163" s="43" t="str">
        <f>Team9!$A$1</f>
        <v>Team09</v>
      </c>
      <c r="C163" s="43" t="str">
        <f>IF(Team9!$C11="","",Team9!$C11)</f>
        <v/>
      </c>
      <c r="D163" s="44">
        <f>Team9!$D11</f>
        <v>0</v>
      </c>
      <c r="E163" s="45">
        <f>Team9!$E11</f>
        <v>0</v>
      </c>
      <c r="F163" s="45">
        <f>Team9!$F11</f>
        <v>0</v>
      </c>
      <c r="G163" s="45">
        <f>Team9!$A11</f>
        <v>44</v>
      </c>
    </row>
    <row r="164" spans="2:7" ht="15" customHeight="1">
      <c r="B164" s="43" t="str">
        <f>Team9!$A$1</f>
        <v>Team09</v>
      </c>
      <c r="C164" s="43" t="str">
        <f>IF(Team9!$C12="","",Team9!$C12)</f>
        <v/>
      </c>
      <c r="D164" s="44">
        <f>Team9!$D12</f>
        <v>0</v>
      </c>
      <c r="E164" s="45">
        <f>Team9!$E12</f>
        <v>0</v>
      </c>
      <c r="F164" s="45">
        <f>Team9!$F12</f>
        <v>0</v>
      </c>
      <c r="G164" s="45">
        <f>Team9!$A12</f>
        <v>44</v>
      </c>
    </row>
    <row r="165" spans="2:7" ht="15" customHeight="1">
      <c r="B165" s="43" t="str">
        <f>Team9!$A$1</f>
        <v>Team09</v>
      </c>
      <c r="C165" s="43" t="str">
        <f>IF(Team9!$C13="","",Team9!$C13)</f>
        <v/>
      </c>
      <c r="D165" s="44">
        <f>Team9!$D13</f>
        <v>0</v>
      </c>
      <c r="E165" s="45">
        <f>Team9!$E13</f>
        <v>0</v>
      </c>
      <c r="F165" s="45">
        <f>Team9!$F13</f>
        <v>0</v>
      </c>
      <c r="G165" s="45">
        <f>Team9!$A13</f>
        <v>44</v>
      </c>
    </row>
    <row r="166" spans="2:7" ht="15" customHeight="1">
      <c r="B166" s="43" t="str">
        <f>Team9!$A$1</f>
        <v>Team09</v>
      </c>
      <c r="C166" s="43" t="str">
        <f>IF(Team9!$C14="","",Team9!$C14)</f>
        <v/>
      </c>
      <c r="D166" s="44">
        <f>Team9!$D14</f>
        <v>0</v>
      </c>
      <c r="E166" s="45">
        <f>Team9!$E14</f>
        <v>0</v>
      </c>
      <c r="F166" s="45">
        <f>Team9!$F14</f>
        <v>0</v>
      </c>
      <c r="G166" s="45">
        <f>Team9!$A14</f>
        <v>44</v>
      </c>
    </row>
    <row r="167" spans="2:7" ht="15" customHeight="1">
      <c r="B167" s="43" t="str">
        <f>Team9!$A$1</f>
        <v>Team09</v>
      </c>
      <c r="C167" s="43" t="str">
        <f>IF(Team9!$C15="","",Team9!$C15)</f>
        <v/>
      </c>
      <c r="D167" s="44">
        <f>Team9!$D15</f>
        <v>0</v>
      </c>
      <c r="E167" s="45">
        <f>Team9!$E15</f>
        <v>0</v>
      </c>
      <c r="F167" s="45">
        <f>Team9!$F15</f>
        <v>0</v>
      </c>
      <c r="G167" s="45">
        <f>Team9!$A15</f>
        <v>44</v>
      </c>
    </row>
    <row r="168" spans="2:7" ht="15" customHeight="1">
      <c r="B168" s="43" t="str">
        <f>Team9!$A$1</f>
        <v>Team09</v>
      </c>
      <c r="C168" s="43" t="str">
        <f>IF(Team9!$C16="","",Team9!$C16)</f>
        <v/>
      </c>
      <c r="D168" s="44">
        <f>Team9!$D16</f>
        <v>0</v>
      </c>
      <c r="E168" s="45">
        <f>Team9!$E16</f>
        <v>0</v>
      </c>
      <c r="F168" s="45">
        <f>Team9!$F16</f>
        <v>0</v>
      </c>
      <c r="G168" s="45">
        <f>Team9!$A16</f>
        <v>44</v>
      </c>
    </row>
    <row r="169" spans="2:7" ht="15" customHeight="1">
      <c r="B169" s="43" t="str">
        <f>Team9!$A$1</f>
        <v>Team09</v>
      </c>
      <c r="C169" s="43" t="str">
        <f>IF(Team9!$C17="","",Team9!$C17)</f>
        <v/>
      </c>
      <c r="D169" s="44">
        <f>Team9!$D17</f>
        <v>0</v>
      </c>
      <c r="E169" s="45">
        <f>Team9!$E17</f>
        <v>0</v>
      </c>
      <c r="F169" s="45">
        <f>Team9!$F17</f>
        <v>0</v>
      </c>
      <c r="G169" s="45">
        <f>Team9!$A17</f>
        <v>44</v>
      </c>
    </row>
    <row r="170" spans="2:7" ht="15" customHeight="1">
      <c r="B170" s="43" t="str">
        <f>Team9!$A$1</f>
        <v>Team09</v>
      </c>
      <c r="C170" s="43" t="str">
        <f>IF(Team9!$C18="","",Team9!$C18)</f>
        <v/>
      </c>
      <c r="D170" s="44">
        <f>Team9!$D18</f>
        <v>0</v>
      </c>
      <c r="E170" s="45">
        <f>Team9!$E18</f>
        <v>0</v>
      </c>
      <c r="F170" s="45">
        <f>Team9!$F18</f>
        <v>0</v>
      </c>
      <c r="G170" s="45">
        <f>Team9!$A18</f>
        <v>44</v>
      </c>
    </row>
    <row r="171" spans="2:7" ht="15" customHeight="1">
      <c r="B171" s="43" t="str">
        <f>Team9!$A$1</f>
        <v>Team09</v>
      </c>
      <c r="C171" s="43" t="str">
        <f>IF(Team9!$C19="","",Team9!$C19)</f>
        <v/>
      </c>
      <c r="D171" s="44">
        <f>Team9!$D19</f>
        <v>0</v>
      </c>
      <c r="E171" s="45">
        <f>Team9!$E19</f>
        <v>0</v>
      </c>
      <c r="F171" s="45">
        <f>Team9!$F19</f>
        <v>0</v>
      </c>
      <c r="G171" s="45">
        <f>Team9!$A19</f>
        <v>44</v>
      </c>
    </row>
    <row r="172" spans="2:7" ht="15" customHeight="1">
      <c r="B172" s="43" t="str">
        <f>Team9!$A$1</f>
        <v>Team09</v>
      </c>
      <c r="C172" s="43" t="str">
        <f>IF(Team9!$C20="","",Team9!$C20)</f>
        <v/>
      </c>
      <c r="D172" s="44">
        <f>Team9!$D20</f>
        <v>0</v>
      </c>
      <c r="E172" s="45">
        <f>Team9!$E20</f>
        <v>0</v>
      </c>
      <c r="F172" s="45">
        <f>Team9!$F20</f>
        <v>0</v>
      </c>
      <c r="G172" s="45">
        <f>Team9!$A20</f>
        <v>44</v>
      </c>
    </row>
    <row r="173" spans="2:7" ht="15" customHeight="1">
      <c r="B173" s="43" t="str">
        <f>Team9!$A$1</f>
        <v>Team09</v>
      </c>
      <c r="C173" s="43" t="str">
        <f>IF(Team9!$C21="","",Team9!$C21)</f>
        <v/>
      </c>
      <c r="D173" s="44">
        <f>Team9!$D21</f>
        <v>0</v>
      </c>
      <c r="E173" s="45">
        <f>Team9!$E21</f>
        <v>0</v>
      </c>
      <c r="F173" s="45">
        <f>Team9!$F21</f>
        <v>0</v>
      </c>
      <c r="G173" s="45">
        <f>Team9!$A21</f>
        <v>44</v>
      </c>
    </row>
    <row r="174" spans="2:7" ht="15" customHeight="1">
      <c r="B174" s="43" t="str">
        <f>Team9!$A$1</f>
        <v>Team09</v>
      </c>
      <c r="C174" s="43" t="str">
        <f>IF(Team9!$C22="","",Team9!$C22)</f>
        <v/>
      </c>
      <c r="D174" s="44">
        <f>Team9!$D22</f>
        <v>0</v>
      </c>
      <c r="E174" s="45">
        <f>Team9!$E22</f>
        <v>0</v>
      </c>
      <c r="F174" s="45">
        <f>Team9!$F22</f>
        <v>0</v>
      </c>
      <c r="G174" s="45">
        <f>Team9!$A22</f>
        <v>44</v>
      </c>
    </row>
    <row r="175" spans="2:7" ht="15" customHeight="1">
      <c r="B175" s="43" t="str">
        <f>Team9!$A$1</f>
        <v>Team09</v>
      </c>
      <c r="C175" s="43" t="str">
        <f>IF(Team9!$C23="","",Team9!$C23)</f>
        <v/>
      </c>
      <c r="D175" s="44">
        <f>Team9!$D23</f>
        <v>0</v>
      </c>
      <c r="E175" s="45">
        <f>Team9!$E23</f>
        <v>0</v>
      </c>
      <c r="F175" s="45">
        <f>Team9!$F23</f>
        <v>0</v>
      </c>
      <c r="G175" s="45">
        <f>Team9!$A23</f>
        <v>44</v>
      </c>
    </row>
    <row r="176" spans="2:7" ht="15" customHeight="1">
      <c r="B176" s="43" t="str">
        <f>Team9!$A$1</f>
        <v>Team09</v>
      </c>
      <c r="C176" s="43" t="str">
        <f>IF(Team9!$C24="","",Team9!$C24)</f>
        <v/>
      </c>
      <c r="D176" s="44">
        <f>Team9!$D24</f>
        <v>0</v>
      </c>
      <c r="E176" s="45">
        <f>Team9!$E24</f>
        <v>0</v>
      </c>
      <c r="F176" s="45">
        <f>Team9!$F24</f>
        <v>0</v>
      </c>
      <c r="G176" s="45">
        <f>Team9!$A24</f>
        <v>44</v>
      </c>
    </row>
    <row r="177" spans="2:7" ht="15" customHeight="1">
      <c r="B177" s="43" t="str">
        <f>Team9!$A$1</f>
        <v>Team09</v>
      </c>
      <c r="C177" s="43" t="str">
        <f>IF(Team9!$C25="","",Team9!$C25)</f>
        <v/>
      </c>
      <c r="D177" s="44">
        <f>Team9!$D25</f>
        <v>0</v>
      </c>
      <c r="E177" s="45">
        <f>Team9!$E25</f>
        <v>0</v>
      </c>
      <c r="F177" s="45">
        <f>Team9!$F25</f>
        <v>0</v>
      </c>
      <c r="G177" s="45">
        <f>Team9!$A25</f>
        <v>44</v>
      </c>
    </row>
    <row r="178" spans="2:7" ht="15" customHeight="1">
      <c r="B178" s="43" t="str">
        <f>Team9!$A$1</f>
        <v>Team09</v>
      </c>
      <c r="C178" s="43" t="str">
        <f>IF(Team9!$C26="","",Team9!$C26)</f>
        <v/>
      </c>
      <c r="D178" s="44">
        <f>Team9!$D26</f>
        <v>0</v>
      </c>
      <c r="E178" s="45">
        <f>Team9!$E26</f>
        <v>0</v>
      </c>
      <c r="F178" s="45">
        <f>Team9!$F26</f>
        <v>0</v>
      </c>
      <c r="G178" s="45">
        <f>Team9!$A26</f>
        <v>44</v>
      </c>
    </row>
    <row r="179" spans="2:7" ht="15" customHeight="1">
      <c r="B179" s="43" t="str">
        <f>Team9!$A$1</f>
        <v>Team09</v>
      </c>
      <c r="C179" s="43" t="str">
        <f>IF(Team9!$C27="","",Team9!$C27)</f>
        <v/>
      </c>
      <c r="D179" s="44">
        <f>Team9!$D27</f>
        <v>0</v>
      </c>
      <c r="E179" s="45">
        <f>Team9!$E27</f>
        <v>0</v>
      </c>
      <c r="F179" s="45">
        <f>Team9!$F27</f>
        <v>0</v>
      </c>
      <c r="G179" s="45">
        <f>Team9!$A27</f>
        <v>44</v>
      </c>
    </row>
    <row r="180" spans="2:7" ht="15" customHeight="1">
      <c r="B180" s="43" t="str">
        <f>Team9!$A$1</f>
        <v>Team09</v>
      </c>
      <c r="C180" s="43" t="str">
        <f>IF(Team9!$C28="","",Team9!$C28)</f>
        <v/>
      </c>
      <c r="D180" s="44">
        <f>Team9!$D28</f>
        <v>0</v>
      </c>
      <c r="E180" s="45">
        <f>Team9!$E28</f>
        <v>0</v>
      </c>
      <c r="F180" s="45">
        <f>Team9!$F28</f>
        <v>0</v>
      </c>
      <c r="G180" s="45">
        <f>Team9!$A28</f>
        <v>44</v>
      </c>
    </row>
    <row r="181" spans="2:7" ht="15" customHeight="1">
      <c r="B181" s="43" t="str">
        <f>Team9!$A$1</f>
        <v>Team09</v>
      </c>
      <c r="C181" s="43" t="str">
        <f>IF(Team9!$C29="","",Team9!$C29)</f>
        <v/>
      </c>
      <c r="D181" s="44">
        <f>Team9!$D29</f>
        <v>0</v>
      </c>
      <c r="E181" s="45">
        <f>Team9!$E29</f>
        <v>0</v>
      </c>
      <c r="F181" s="45">
        <f>Team9!$F29</f>
        <v>0</v>
      </c>
      <c r="G181" s="45">
        <f>Team9!$A29</f>
        <v>44</v>
      </c>
    </row>
    <row r="182" spans="2:7" ht="15" customHeight="1">
      <c r="B182" s="43" t="str">
        <f>Team9!$A$1</f>
        <v>Team09</v>
      </c>
      <c r="C182" s="43" t="str">
        <f>IF(Team9!$C30="","",Team9!$C30)</f>
        <v/>
      </c>
      <c r="D182" s="44">
        <f>Team9!$D30</f>
        <v>0</v>
      </c>
      <c r="E182" s="45">
        <f>Team9!$E30</f>
        <v>0</v>
      </c>
      <c r="F182" s="45">
        <f>Team9!$F30</f>
        <v>0</v>
      </c>
      <c r="G182" s="45">
        <f>Team9!$A30</f>
        <v>44</v>
      </c>
    </row>
    <row r="183" spans="2:7" ht="15" customHeight="1">
      <c r="B183" s="43" t="str">
        <f>Team10!$A$1</f>
        <v>Team10</v>
      </c>
      <c r="C183" s="43" t="str">
        <f>IF(Team10!$C11="","",Team10!$C11)</f>
        <v/>
      </c>
      <c r="D183" s="44">
        <f>Team10!$D11</f>
        <v>0</v>
      </c>
      <c r="E183" s="45">
        <f>Team10!$E11</f>
        <v>0</v>
      </c>
      <c r="F183" s="45">
        <f>Team10!$F11</f>
        <v>0</v>
      </c>
      <c r="G183" s="45">
        <f>Team10!$A11</f>
        <v>44</v>
      </c>
    </row>
    <row r="184" spans="2:7" ht="15" customHeight="1">
      <c r="B184" s="43" t="str">
        <f>Team10!$A$1</f>
        <v>Team10</v>
      </c>
      <c r="C184" s="43" t="str">
        <f>IF(Team10!$C12="","",Team10!$C12)</f>
        <v/>
      </c>
      <c r="D184" s="44">
        <f>Team10!$D12</f>
        <v>0</v>
      </c>
      <c r="E184" s="45">
        <f>Team10!$E12</f>
        <v>0</v>
      </c>
      <c r="F184" s="45">
        <f>Team10!$F12</f>
        <v>0</v>
      </c>
      <c r="G184" s="45">
        <f>Team10!$A12</f>
        <v>44</v>
      </c>
    </row>
    <row r="185" spans="2:7" ht="15" customHeight="1">
      <c r="B185" s="43" t="str">
        <f>Team10!$A$1</f>
        <v>Team10</v>
      </c>
      <c r="C185" s="43" t="str">
        <f>IF(Team10!$C13="","",Team10!$C13)</f>
        <v/>
      </c>
      <c r="D185" s="44">
        <f>Team10!$D13</f>
        <v>0</v>
      </c>
      <c r="E185" s="45">
        <f>Team10!$E13</f>
        <v>0</v>
      </c>
      <c r="F185" s="45">
        <f>Team10!$F13</f>
        <v>0</v>
      </c>
      <c r="G185" s="45">
        <f>Team10!$A13</f>
        <v>44</v>
      </c>
    </row>
    <row r="186" spans="2:7" ht="15" customHeight="1">
      <c r="B186" s="43" t="str">
        <f>Team10!$A$1</f>
        <v>Team10</v>
      </c>
      <c r="C186" s="43" t="str">
        <f>IF(Team10!$C14="","",Team10!$C14)</f>
        <v/>
      </c>
      <c r="D186" s="44">
        <f>Team10!$D14</f>
        <v>0</v>
      </c>
      <c r="E186" s="45">
        <f>Team10!$E14</f>
        <v>0</v>
      </c>
      <c r="F186" s="45">
        <f>Team10!$F14</f>
        <v>0</v>
      </c>
      <c r="G186" s="45">
        <f>Team10!$A14</f>
        <v>44</v>
      </c>
    </row>
    <row r="187" spans="2:7" ht="15" customHeight="1">
      <c r="B187" s="43" t="str">
        <f>Team10!$A$1</f>
        <v>Team10</v>
      </c>
      <c r="C187" s="43" t="str">
        <f>IF(Team10!$C15="","",Team10!$C15)</f>
        <v/>
      </c>
      <c r="D187" s="44">
        <f>Team10!$D15</f>
        <v>0</v>
      </c>
      <c r="E187" s="45">
        <f>Team10!$E15</f>
        <v>0</v>
      </c>
      <c r="F187" s="45">
        <f>Team10!$F15</f>
        <v>0</v>
      </c>
      <c r="G187" s="45">
        <f>Team10!$A15</f>
        <v>44</v>
      </c>
    </row>
    <row r="188" spans="2:7" ht="15" customHeight="1">
      <c r="B188" s="43" t="str">
        <f>Team10!$A$1</f>
        <v>Team10</v>
      </c>
      <c r="C188" s="43" t="str">
        <f>IF(Team10!$C16="","",Team10!$C16)</f>
        <v/>
      </c>
      <c r="D188" s="44">
        <f>Team10!$D16</f>
        <v>0</v>
      </c>
      <c r="E188" s="45">
        <f>Team10!$E16</f>
        <v>0</v>
      </c>
      <c r="F188" s="45">
        <f>Team10!$F16</f>
        <v>0</v>
      </c>
      <c r="G188" s="45">
        <f>Team10!$A16</f>
        <v>44</v>
      </c>
    </row>
    <row r="189" spans="2:7" ht="15" customHeight="1">
      <c r="B189" s="43" t="str">
        <f>Team10!$A$1</f>
        <v>Team10</v>
      </c>
      <c r="C189" s="43" t="str">
        <f>IF(Team10!$C17="","",Team10!$C17)</f>
        <v/>
      </c>
      <c r="D189" s="44">
        <f>Team10!$D17</f>
        <v>0</v>
      </c>
      <c r="E189" s="45">
        <f>Team10!$E17</f>
        <v>0</v>
      </c>
      <c r="F189" s="45">
        <f>Team10!$F17</f>
        <v>0</v>
      </c>
      <c r="G189" s="45">
        <f>Team10!$A17</f>
        <v>44</v>
      </c>
    </row>
    <row r="190" spans="2:7" ht="15" customHeight="1">
      <c r="B190" s="43" t="str">
        <f>Team10!$A$1</f>
        <v>Team10</v>
      </c>
      <c r="C190" s="43" t="str">
        <f>IF(Team10!$C18="","",Team10!$C18)</f>
        <v/>
      </c>
      <c r="D190" s="44">
        <f>Team10!$D18</f>
        <v>0</v>
      </c>
      <c r="E190" s="45">
        <f>Team10!$E18</f>
        <v>0</v>
      </c>
      <c r="F190" s="45">
        <f>Team10!$F18</f>
        <v>0</v>
      </c>
      <c r="G190" s="45">
        <f>Team10!$A18</f>
        <v>44</v>
      </c>
    </row>
    <row r="191" spans="2:7" ht="15" customHeight="1">
      <c r="B191" s="43" t="str">
        <f>Team10!$A$1</f>
        <v>Team10</v>
      </c>
      <c r="C191" s="43" t="str">
        <f>IF(Team10!$C19="","",Team10!$C19)</f>
        <v/>
      </c>
      <c r="D191" s="44">
        <f>Team10!$D19</f>
        <v>0</v>
      </c>
      <c r="E191" s="45">
        <f>Team10!$E19</f>
        <v>0</v>
      </c>
      <c r="F191" s="45">
        <f>Team10!$F19</f>
        <v>0</v>
      </c>
      <c r="G191" s="45">
        <f>Team10!$A19</f>
        <v>44</v>
      </c>
    </row>
    <row r="192" spans="2:7" ht="15" customHeight="1">
      <c r="B192" s="43" t="str">
        <f>Team10!$A$1</f>
        <v>Team10</v>
      </c>
      <c r="C192" s="43" t="str">
        <f>IF(Team10!$C20="","",Team10!$C20)</f>
        <v/>
      </c>
      <c r="D192" s="44">
        <f>Team10!$D20</f>
        <v>0</v>
      </c>
      <c r="E192" s="45">
        <f>Team10!$E20</f>
        <v>0</v>
      </c>
      <c r="F192" s="45">
        <f>Team10!$F20</f>
        <v>0</v>
      </c>
      <c r="G192" s="45">
        <f>Team10!$A20</f>
        <v>44</v>
      </c>
    </row>
    <row r="193" spans="2:7" ht="15" customHeight="1">
      <c r="B193" s="43" t="str">
        <f>Team10!$A$1</f>
        <v>Team10</v>
      </c>
      <c r="C193" s="43" t="str">
        <f>IF(Team10!$C21="","",Team10!$C21)</f>
        <v/>
      </c>
      <c r="D193" s="44">
        <f>Team10!$D21</f>
        <v>0</v>
      </c>
      <c r="E193" s="45">
        <f>Team10!$E21</f>
        <v>0</v>
      </c>
      <c r="F193" s="45">
        <f>Team10!$F21</f>
        <v>0</v>
      </c>
      <c r="G193" s="45">
        <f>Team10!$A21</f>
        <v>44</v>
      </c>
    </row>
    <row r="194" spans="2:7" ht="15" customHeight="1">
      <c r="B194" s="43" t="str">
        <f>Team10!$A$1</f>
        <v>Team10</v>
      </c>
      <c r="C194" s="43" t="str">
        <f>IF(Team10!$C22="","",Team10!$C22)</f>
        <v/>
      </c>
      <c r="D194" s="44">
        <f>Team10!$D22</f>
        <v>0</v>
      </c>
      <c r="E194" s="45">
        <f>Team10!$E22</f>
        <v>0</v>
      </c>
      <c r="F194" s="45">
        <f>Team10!$F22</f>
        <v>0</v>
      </c>
      <c r="G194" s="45">
        <f>Team10!$A22</f>
        <v>44</v>
      </c>
    </row>
    <row r="195" spans="2:7" ht="15" customHeight="1">
      <c r="B195" s="43" t="str">
        <f>Team10!$A$1</f>
        <v>Team10</v>
      </c>
      <c r="C195" s="43" t="str">
        <f>IF(Team10!$C23="","",Team10!$C23)</f>
        <v/>
      </c>
      <c r="D195" s="44">
        <f>Team10!$D23</f>
        <v>0</v>
      </c>
      <c r="E195" s="45">
        <f>Team10!$E23</f>
        <v>0</v>
      </c>
      <c r="F195" s="45">
        <f>Team10!$F23</f>
        <v>0</v>
      </c>
      <c r="G195" s="45">
        <f>Team10!$A23</f>
        <v>44</v>
      </c>
    </row>
    <row r="196" spans="2:7" ht="15" customHeight="1">
      <c r="B196" s="43" t="str">
        <f>Team10!$A$1</f>
        <v>Team10</v>
      </c>
      <c r="C196" s="43" t="str">
        <f>IF(Team10!$C24="","",Team10!$C24)</f>
        <v/>
      </c>
      <c r="D196" s="44">
        <f>Team10!$D24</f>
        <v>0</v>
      </c>
      <c r="E196" s="45">
        <f>Team10!$E24</f>
        <v>0</v>
      </c>
      <c r="F196" s="45">
        <f>Team10!$F24</f>
        <v>0</v>
      </c>
      <c r="G196" s="45">
        <f>Team10!$A24</f>
        <v>44</v>
      </c>
    </row>
    <row r="197" spans="2:7" ht="15" customHeight="1">
      <c r="B197" s="43" t="str">
        <f>Team10!$A$1</f>
        <v>Team10</v>
      </c>
      <c r="C197" s="43" t="str">
        <f>IF(Team10!$C25="","",Team10!$C25)</f>
        <v/>
      </c>
      <c r="D197" s="44">
        <f>Team10!$D25</f>
        <v>0</v>
      </c>
      <c r="E197" s="45">
        <f>Team10!$E25</f>
        <v>0</v>
      </c>
      <c r="F197" s="45">
        <f>Team10!$F25</f>
        <v>0</v>
      </c>
      <c r="G197" s="45">
        <f>Team10!$A25</f>
        <v>44</v>
      </c>
    </row>
    <row r="198" spans="2:7" ht="15" customHeight="1">
      <c r="B198" s="43" t="str">
        <f>Team10!$A$1</f>
        <v>Team10</v>
      </c>
      <c r="C198" s="43" t="str">
        <f>IF(Team10!$C26="","",Team10!$C26)</f>
        <v/>
      </c>
      <c r="D198" s="44">
        <f>Team10!$D26</f>
        <v>0</v>
      </c>
      <c r="E198" s="45">
        <f>Team10!$E26</f>
        <v>0</v>
      </c>
      <c r="F198" s="45">
        <f>Team10!$F26</f>
        <v>0</v>
      </c>
      <c r="G198" s="45">
        <f>Team10!$A26</f>
        <v>44</v>
      </c>
    </row>
    <row r="199" spans="2:7" ht="15" customHeight="1">
      <c r="B199" s="43" t="str">
        <f>Team10!$A$1</f>
        <v>Team10</v>
      </c>
      <c r="C199" s="43" t="str">
        <f>IF(Team10!$C27="","",Team10!$C27)</f>
        <v/>
      </c>
      <c r="D199" s="44">
        <f>Team10!$D27</f>
        <v>0</v>
      </c>
      <c r="E199" s="45">
        <f>Team10!$E27</f>
        <v>0</v>
      </c>
      <c r="F199" s="45">
        <f>Team10!$F27</f>
        <v>0</v>
      </c>
      <c r="G199" s="45">
        <f>Team10!$A27</f>
        <v>44</v>
      </c>
    </row>
    <row r="200" spans="2:7" ht="15" customHeight="1">
      <c r="B200" s="43" t="str">
        <f>Team10!$A$1</f>
        <v>Team10</v>
      </c>
      <c r="C200" s="43" t="str">
        <f>IF(Team10!$C28="","",Team10!$C28)</f>
        <v/>
      </c>
      <c r="D200" s="44">
        <f>Team10!$D28</f>
        <v>0</v>
      </c>
      <c r="E200" s="45">
        <f>Team10!$E28</f>
        <v>0</v>
      </c>
      <c r="F200" s="45">
        <f>Team10!$F28</f>
        <v>0</v>
      </c>
      <c r="G200" s="45">
        <f>Team10!$A28</f>
        <v>44</v>
      </c>
    </row>
    <row r="201" spans="2:7" ht="15" customHeight="1">
      <c r="B201" s="43" t="str">
        <f>Team10!$A$1</f>
        <v>Team10</v>
      </c>
      <c r="C201" s="43" t="str">
        <f>IF(Team10!$C29="","",Team10!$C29)</f>
        <v/>
      </c>
      <c r="D201" s="44">
        <f>Team10!$D29</f>
        <v>0</v>
      </c>
      <c r="E201" s="45">
        <f>Team10!$E29</f>
        <v>0</v>
      </c>
      <c r="F201" s="45">
        <f>Team10!$F29</f>
        <v>0</v>
      </c>
      <c r="G201" s="45">
        <f>Team10!$A29</f>
        <v>44</v>
      </c>
    </row>
    <row r="202" spans="2:7" ht="15" customHeight="1">
      <c r="B202" s="43" t="str">
        <f>Team10!$A$1</f>
        <v>Team10</v>
      </c>
      <c r="C202" s="43" t="str">
        <f>IF(Team10!$C30="","",Team10!$C30)</f>
        <v/>
      </c>
      <c r="D202" s="44">
        <f>Team10!$D30</f>
        <v>0</v>
      </c>
      <c r="E202" s="45">
        <f>Team10!$E30</f>
        <v>0</v>
      </c>
      <c r="F202" s="45">
        <f>Team10!$F30</f>
        <v>0</v>
      </c>
      <c r="G202" s="45">
        <f>Team10!$A30</f>
        <v>44</v>
      </c>
    </row>
    <row r="203" spans="2:7" ht="15" customHeight="1">
      <c r="B203" s="43" t="str">
        <f>Team11!$A$1</f>
        <v>Team11</v>
      </c>
      <c r="C203" s="43" t="str">
        <f>IF(Team11!$C11="","",Team11!$C11)</f>
        <v/>
      </c>
      <c r="D203" s="44">
        <f>Team11!$D11</f>
        <v>0</v>
      </c>
      <c r="E203" s="45">
        <f>Team11!$E11</f>
        <v>0</v>
      </c>
      <c r="F203" s="45">
        <f>Team11!$F11</f>
        <v>0</v>
      </c>
      <c r="G203" s="45">
        <f>Team11!$A11</f>
        <v>44</v>
      </c>
    </row>
    <row r="204" spans="2:7" ht="15" customHeight="1">
      <c r="B204" s="43" t="str">
        <f>Team11!$A$1</f>
        <v>Team11</v>
      </c>
      <c r="C204" s="43" t="str">
        <f>IF(Team11!$C12="","",Team11!$C12)</f>
        <v/>
      </c>
      <c r="D204" s="44">
        <f>Team11!$D12</f>
        <v>0</v>
      </c>
      <c r="E204" s="45">
        <f>Team11!$E12</f>
        <v>0</v>
      </c>
      <c r="F204" s="45">
        <f>Team11!$F12</f>
        <v>0</v>
      </c>
      <c r="G204" s="45">
        <f>Team11!$A12</f>
        <v>44</v>
      </c>
    </row>
    <row r="205" spans="2:7" ht="15" customHeight="1">
      <c r="B205" s="43" t="str">
        <f>Team11!$A$1</f>
        <v>Team11</v>
      </c>
      <c r="C205" s="43" t="str">
        <f>IF(Team11!$C13="","",Team11!$C13)</f>
        <v/>
      </c>
      <c r="D205" s="44">
        <f>Team11!$D13</f>
        <v>0</v>
      </c>
      <c r="E205" s="45">
        <f>Team11!$E13</f>
        <v>0</v>
      </c>
      <c r="F205" s="45">
        <f>Team11!$F13</f>
        <v>0</v>
      </c>
      <c r="G205" s="45">
        <f>Team11!$A13</f>
        <v>44</v>
      </c>
    </row>
    <row r="206" spans="2:7" ht="15" customHeight="1">
      <c r="B206" s="43" t="str">
        <f>Team11!$A$1</f>
        <v>Team11</v>
      </c>
      <c r="C206" s="43" t="str">
        <f>IF(Team11!$C14="","",Team11!$C14)</f>
        <v/>
      </c>
      <c r="D206" s="44">
        <f>Team11!$D14</f>
        <v>0</v>
      </c>
      <c r="E206" s="45">
        <f>Team11!$E14</f>
        <v>0</v>
      </c>
      <c r="F206" s="45">
        <f>Team11!$F14</f>
        <v>0</v>
      </c>
      <c r="G206" s="45">
        <f>Team11!$A14</f>
        <v>44</v>
      </c>
    </row>
    <row r="207" spans="2:7" ht="15" customHeight="1">
      <c r="B207" s="43" t="str">
        <f>Team11!$A$1</f>
        <v>Team11</v>
      </c>
      <c r="C207" s="43" t="str">
        <f>IF(Team11!$C15="","",Team11!$C15)</f>
        <v/>
      </c>
      <c r="D207" s="44">
        <f>Team11!$D15</f>
        <v>0</v>
      </c>
      <c r="E207" s="45">
        <f>Team11!$E15</f>
        <v>0</v>
      </c>
      <c r="F207" s="45">
        <f>Team11!$F15</f>
        <v>0</v>
      </c>
      <c r="G207" s="45">
        <f>Team11!$A15</f>
        <v>44</v>
      </c>
    </row>
    <row r="208" spans="2:7" ht="15" customHeight="1">
      <c r="B208" s="43" t="str">
        <f>Team11!$A$1</f>
        <v>Team11</v>
      </c>
      <c r="C208" s="43" t="str">
        <f>IF(Team11!$C16="","",Team11!$C16)</f>
        <v/>
      </c>
      <c r="D208" s="44">
        <f>Team11!$D16</f>
        <v>0</v>
      </c>
      <c r="E208" s="45">
        <f>Team11!$E16</f>
        <v>0</v>
      </c>
      <c r="F208" s="45">
        <f>Team11!$F16</f>
        <v>0</v>
      </c>
      <c r="G208" s="45">
        <f>Team11!$A16</f>
        <v>44</v>
      </c>
    </row>
    <row r="209" spans="2:7" ht="15" customHeight="1">
      <c r="B209" s="43" t="str">
        <f>Team11!$A$1</f>
        <v>Team11</v>
      </c>
      <c r="C209" s="43" t="str">
        <f>IF(Team11!$C17="","",Team11!$C17)</f>
        <v/>
      </c>
      <c r="D209" s="44">
        <f>Team11!$D17</f>
        <v>0</v>
      </c>
      <c r="E209" s="45">
        <f>Team11!$E17</f>
        <v>0</v>
      </c>
      <c r="F209" s="45">
        <f>Team11!$F17</f>
        <v>0</v>
      </c>
      <c r="G209" s="45">
        <f>Team11!$A17</f>
        <v>44</v>
      </c>
    </row>
    <row r="210" spans="2:7" ht="15" customHeight="1">
      <c r="B210" s="43" t="str">
        <f>Team11!$A$1</f>
        <v>Team11</v>
      </c>
      <c r="C210" s="43" t="str">
        <f>IF(Team11!$C18="","",Team11!$C18)</f>
        <v/>
      </c>
      <c r="D210" s="44">
        <f>Team11!$D18</f>
        <v>0</v>
      </c>
      <c r="E210" s="45">
        <f>Team11!$E18</f>
        <v>0</v>
      </c>
      <c r="F210" s="45">
        <f>Team11!$F18</f>
        <v>0</v>
      </c>
      <c r="G210" s="45">
        <f>Team11!$A18</f>
        <v>44</v>
      </c>
    </row>
    <row r="211" spans="2:7" ht="15" customHeight="1">
      <c r="B211" s="43" t="str">
        <f>Team11!$A$1</f>
        <v>Team11</v>
      </c>
      <c r="C211" s="43" t="str">
        <f>IF(Team11!$C19="","",Team11!$C19)</f>
        <v/>
      </c>
      <c r="D211" s="44">
        <f>Team11!$D19</f>
        <v>0</v>
      </c>
      <c r="E211" s="45">
        <f>Team11!$E19</f>
        <v>0</v>
      </c>
      <c r="F211" s="45">
        <f>Team11!$F19</f>
        <v>0</v>
      </c>
      <c r="G211" s="45">
        <f>Team11!$A19</f>
        <v>44</v>
      </c>
    </row>
    <row r="212" spans="2:7" ht="15" customHeight="1">
      <c r="B212" s="43" t="str">
        <f>Team11!$A$1</f>
        <v>Team11</v>
      </c>
      <c r="C212" s="43" t="str">
        <f>IF(Team11!$C20="","",Team11!$C20)</f>
        <v/>
      </c>
      <c r="D212" s="44">
        <f>Team11!$D20</f>
        <v>0</v>
      </c>
      <c r="E212" s="45">
        <f>Team11!$E20</f>
        <v>0</v>
      </c>
      <c r="F212" s="45">
        <f>Team11!$F20</f>
        <v>0</v>
      </c>
      <c r="G212" s="45">
        <f>Team11!$A20</f>
        <v>44</v>
      </c>
    </row>
    <row r="213" spans="2:7" ht="15" customHeight="1">
      <c r="B213" s="43" t="str">
        <f>Team11!$A$1</f>
        <v>Team11</v>
      </c>
      <c r="C213" s="43" t="str">
        <f>IF(Team11!$C21="","",Team11!$C21)</f>
        <v/>
      </c>
      <c r="D213" s="44">
        <f>Team11!$D21</f>
        <v>0</v>
      </c>
      <c r="E213" s="45">
        <f>Team11!$E21</f>
        <v>0</v>
      </c>
      <c r="F213" s="45">
        <f>Team11!$F21</f>
        <v>0</v>
      </c>
      <c r="G213" s="45">
        <f>Team11!$A21</f>
        <v>44</v>
      </c>
    </row>
    <row r="214" spans="2:7" ht="15" customHeight="1">
      <c r="B214" s="43" t="str">
        <f>Team11!$A$1</f>
        <v>Team11</v>
      </c>
      <c r="C214" s="43" t="str">
        <f>IF(Team11!$C22="","",Team11!$C22)</f>
        <v/>
      </c>
      <c r="D214" s="44">
        <f>Team11!$D22</f>
        <v>0</v>
      </c>
      <c r="E214" s="45">
        <f>Team11!$E22</f>
        <v>0</v>
      </c>
      <c r="F214" s="45">
        <f>Team11!$F22</f>
        <v>0</v>
      </c>
      <c r="G214" s="45">
        <f>Team11!$A22</f>
        <v>44</v>
      </c>
    </row>
    <row r="215" spans="2:7" ht="15" customHeight="1">
      <c r="B215" s="43" t="str">
        <f>Team11!$A$1</f>
        <v>Team11</v>
      </c>
      <c r="C215" s="43" t="str">
        <f>IF(Team11!$C23="","",Team11!$C23)</f>
        <v/>
      </c>
      <c r="D215" s="44">
        <f>Team11!$D23</f>
        <v>0</v>
      </c>
      <c r="E215" s="45">
        <f>Team11!$E23</f>
        <v>0</v>
      </c>
      <c r="F215" s="45">
        <f>Team11!$F23</f>
        <v>0</v>
      </c>
      <c r="G215" s="45">
        <f>Team11!$A23</f>
        <v>44</v>
      </c>
    </row>
    <row r="216" spans="2:7" ht="15" customHeight="1">
      <c r="B216" s="43" t="str">
        <f>Team11!$A$1</f>
        <v>Team11</v>
      </c>
      <c r="C216" s="43" t="str">
        <f>IF(Team11!$C24="","",Team11!$C24)</f>
        <v/>
      </c>
      <c r="D216" s="44">
        <f>Team11!$D24</f>
        <v>0</v>
      </c>
      <c r="E216" s="45">
        <f>Team11!$E24</f>
        <v>0</v>
      </c>
      <c r="F216" s="45">
        <f>Team11!$F24</f>
        <v>0</v>
      </c>
      <c r="G216" s="45">
        <f>Team11!$A24</f>
        <v>44</v>
      </c>
    </row>
    <row r="217" spans="2:7" ht="15" customHeight="1">
      <c r="B217" s="43" t="str">
        <f>Team11!$A$1</f>
        <v>Team11</v>
      </c>
      <c r="C217" s="43" t="str">
        <f>IF(Team11!$C25="","",Team11!$C25)</f>
        <v/>
      </c>
      <c r="D217" s="44">
        <f>Team11!$D25</f>
        <v>0</v>
      </c>
      <c r="E217" s="45">
        <f>Team11!$E25</f>
        <v>0</v>
      </c>
      <c r="F217" s="45">
        <f>Team11!$F25</f>
        <v>0</v>
      </c>
      <c r="G217" s="45">
        <f>Team11!$A25</f>
        <v>44</v>
      </c>
    </row>
    <row r="218" spans="2:7" ht="15" customHeight="1">
      <c r="B218" s="43" t="str">
        <f>Team11!$A$1</f>
        <v>Team11</v>
      </c>
      <c r="C218" s="43" t="str">
        <f>IF(Team11!$C26="","",Team11!$C26)</f>
        <v/>
      </c>
      <c r="D218" s="44">
        <f>Team11!$D26</f>
        <v>0</v>
      </c>
      <c r="E218" s="45">
        <f>Team11!$E26</f>
        <v>0</v>
      </c>
      <c r="F218" s="45">
        <f>Team11!$F26</f>
        <v>0</v>
      </c>
      <c r="G218" s="45">
        <f>Team11!$A26</f>
        <v>44</v>
      </c>
    </row>
    <row r="219" spans="2:7" ht="15" customHeight="1">
      <c r="B219" s="43" t="str">
        <f>Team11!$A$1</f>
        <v>Team11</v>
      </c>
      <c r="C219" s="43" t="str">
        <f>IF(Team11!$C27="","",Team11!$C27)</f>
        <v/>
      </c>
      <c r="D219" s="44">
        <f>Team11!$D27</f>
        <v>0</v>
      </c>
      <c r="E219" s="45">
        <f>Team11!$E27</f>
        <v>0</v>
      </c>
      <c r="F219" s="45">
        <f>Team11!$F27</f>
        <v>0</v>
      </c>
      <c r="G219" s="45">
        <f>Team11!$A27</f>
        <v>44</v>
      </c>
    </row>
    <row r="220" spans="2:7" ht="15" customHeight="1">
      <c r="B220" s="43" t="str">
        <f>Team11!$A$1</f>
        <v>Team11</v>
      </c>
      <c r="C220" s="43" t="str">
        <f>IF(Team11!$C28="","",Team11!$C28)</f>
        <v/>
      </c>
      <c r="D220" s="44">
        <f>Team11!$D28</f>
        <v>0</v>
      </c>
      <c r="E220" s="45">
        <f>Team11!$E28</f>
        <v>0</v>
      </c>
      <c r="F220" s="45">
        <f>Team11!$F28</f>
        <v>0</v>
      </c>
      <c r="G220" s="45">
        <f>Team11!$A28</f>
        <v>44</v>
      </c>
    </row>
    <row r="221" spans="2:7" ht="15" customHeight="1">
      <c r="B221" s="43" t="str">
        <f>Team11!$A$1</f>
        <v>Team11</v>
      </c>
      <c r="C221" s="43" t="str">
        <f>IF(Team11!$C29="","",Team11!$C29)</f>
        <v/>
      </c>
      <c r="D221" s="44">
        <f>Team11!$D29</f>
        <v>0</v>
      </c>
      <c r="E221" s="45">
        <f>Team11!$E29</f>
        <v>0</v>
      </c>
      <c r="F221" s="45">
        <f>Team11!$F29</f>
        <v>0</v>
      </c>
      <c r="G221" s="45">
        <f>Team11!$A29</f>
        <v>44</v>
      </c>
    </row>
    <row r="222" spans="2:7" ht="15" customHeight="1">
      <c r="B222" s="43" t="str">
        <f>Team11!$A$1</f>
        <v>Team11</v>
      </c>
      <c r="C222" s="43" t="str">
        <f>IF(Team11!$C30="","",Team11!$C30)</f>
        <v/>
      </c>
      <c r="D222" s="44">
        <f>Team11!$D30</f>
        <v>0</v>
      </c>
      <c r="E222" s="45">
        <f>Team11!$E30</f>
        <v>0</v>
      </c>
      <c r="F222" s="45">
        <f>Team11!$F30</f>
        <v>0</v>
      </c>
      <c r="G222" s="45">
        <f>Team11!$A30</f>
        <v>44</v>
      </c>
    </row>
    <row r="223" spans="2:7" ht="15" customHeight="1">
      <c r="B223" s="43" t="str">
        <f>Team12!$A$1</f>
        <v>Team12</v>
      </c>
      <c r="C223" s="43" t="str">
        <f>IF(Team12!$C11="","",Team12!$C11)</f>
        <v/>
      </c>
      <c r="D223" s="44">
        <f>Team12!$D11</f>
        <v>0</v>
      </c>
      <c r="E223" s="45">
        <f>Team12!$E11</f>
        <v>0</v>
      </c>
      <c r="F223" s="45">
        <f>Team12!$F11</f>
        <v>0</v>
      </c>
      <c r="G223" s="45">
        <f>Team12!$A11</f>
        <v>44</v>
      </c>
    </row>
    <row r="224" spans="2:7" ht="15" customHeight="1">
      <c r="B224" s="43" t="str">
        <f>Team12!$A$1</f>
        <v>Team12</v>
      </c>
      <c r="C224" s="43" t="str">
        <f>IF(Team12!$C12="","",Team12!$C12)</f>
        <v/>
      </c>
      <c r="D224" s="44">
        <f>Team12!$D12</f>
        <v>0</v>
      </c>
      <c r="E224" s="45">
        <f>Team12!$E12</f>
        <v>0</v>
      </c>
      <c r="F224" s="45">
        <f>Team12!$F12</f>
        <v>0</v>
      </c>
      <c r="G224" s="45">
        <f>Team12!$A12</f>
        <v>44</v>
      </c>
    </row>
    <row r="225" spans="2:7" ht="15" customHeight="1">
      <c r="B225" s="43" t="str">
        <f>Team12!$A$1</f>
        <v>Team12</v>
      </c>
      <c r="C225" s="43" t="str">
        <f>IF(Team12!$C13="","",Team12!$C13)</f>
        <v/>
      </c>
      <c r="D225" s="44">
        <f>Team12!$D13</f>
        <v>0</v>
      </c>
      <c r="E225" s="45">
        <f>Team12!$E13</f>
        <v>0</v>
      </c>
      <c r="F225" s="45">
        <f>Team12!$F13</f>
        <v>0</v>
      </c>
      <c r="G225" s="45">
        <f>Team12!$A13</f>
        <v>44</v>
      </c>
    </row>
    <row r="226" spans="2:7" ht="15" customHeight="1">
      <c r="B226" s="43" t="str">
        <f>Team12!$A$1</f>
        <v>Team12</v>
      </c>
      <c r="C226" s="43" t="str">
        <f>IF(Team12!$C14="","",Team12!$C14)</f>
        <v/>
      </c>
      <c r="D226" s="44">
        <f>Team12!$D14</f>
        <v>0</v>
      </c>
      <c r="E226" s="45">
        <f>Team12!$E14</f>
        <v>0</v>
      </c>
      <c r="F226" s="45">
        <f>Team12!$F14</f>
        <v>0</v>
      </c>
      <c r="G226" s="45">
        <f>Team12!$A14</f>
        <v>44</v>
      </c>
    </row>
    <row r="227" spans="2:7" ht="15" customHeight="1">
      <c r="B227" s="43" t="str">
        <f>Team12!$A$1</f>
        <v>Team12</v>
      </c>
      <c r="C227" s="43" t="str">
        <f>IF(Team12!$C15="","",Team12!$C15)</f>
        <v/>
      </c>
      <c r="D227" s="44">
        <f>Team12!$D15</f>
        <v>0</v>
      </c>
      <c r="E227" s="45">
        <f>Team12!$E15</f>
        <v>0</v>
      </c>
      <c r="F227" s="45">
        <f>Team12!$F15</f>
        <v>0</v>
      </c>
      <c r="G227" s="45">
        <f>Team12!$A15</f>
        <v>44</v>
      </c>
    </row>
    <row r="228" spans="2:7" ht="15" customHeight="1">
      <c r="B228" s="43" t="str">
        <f>Team12!$A$1</f>
        <v>Team12</v>
      </c>
      <c r="C228" s="43" t="str">
        <f>IF(Team12!$C16="","",Team12!$C16)</f>
        <v/>
      </c>
      <c r="D228" s="44">
        <f>Team12!$D16</f>
        <v>0</v>
      </c>
      <c r="E228" s="45">
        <f>Team12!$E16</f>
        <v>0</v>
      </c>
      <c r="F228" s="45">
        <f>Team12!$F16</f>
        <v>0</v>
      </c>
      <c r="G228" s="45">
        <f>Team12!$A16</f>
        <v>44</v>
      </c>
    </row>
    <row r="229" spans="2:7" ht="15" customHeight="1">
      <c r="B229" s="43" t="str">
        <f>Team12!$A$1</f>
        <v>Team12</v>
      </c>
      <c r="C229" s="43" t="str">
        <f>IF(Team12!$C17="","",Team12!$C17)</f>
        <v/>
      </c>
      <c r="D229" s="44">
        <f>Team12!$D17</f>
        <v>0</v>
      </c>
      <c r="E229" s="45">
        <f>Team12!$E17</f>
        <v>0</v>
      </c>
      <c r="F229" s="45">
        <f>Team12!$F17</f>
        <v>0</v>
      </c>
      <c r="G229" s="45">
        <f>Team12!$A17</f>
        <v>44</v>
      </c>
    </row>
    <row r="230" spans="2:7" ht="15" customHeight="1">
      <c r="B230" s="43" t="str">
        <f>Team12!$A$1</f>
        <v>Team12</v>
      </c>
      <c r="C230" s="43" t="str">
        <f>IF(Team12!$C18="","",Team12!$C18)</f>
        <v/>
      </c>
      <c r="D230" s="44">
        <f>Team12!$D18</f>
        <v>0</v>
      </c>
      <c r="E230" s="45">
        <f>Team12!$E18</f>
        <v>0</v>
      </c>
      <c r="F230" s="45">
        <f>Team12!$F18</f>
        <v>0</v>
      </c>
      <c r="G230" s="45">
        <f>Team12!$A18</f>
        <v>44</v>
      </c>
    </row>
    <row r="231" spans="2:7" ht="15" customHeight="1">
      <c r="B231" s="43" t="str">
        <f>Team12!$A$1</f>
        <v>Team12</v>
      </c>
      <c r="C231" s="43" t="str">
        <f>IF(Team12!$C19="","",Team12!$C19)</f>
        <v/>
      </c>
      <c r="D231" s="44">
        <f>Team12!$D19</f>
        <v>0</v>
      </c>
      <c r="E231" s="45">
        <f>Team12!$E19</f>
        <v>0</v>
      </c>
      <c r="F231" s="45">
        <f>Team12!$F19</f>
        <v>0</v>
      </c>
      <c r="G231" s="45">
        <f>Team12!$A19</f>
        <v>44</v>
      </c>
    </row>
    <row r="232" spans="2:7" ht="15" customHeight="1">
      <c r="B232" s="43" t="str">
        <f>Team12!$A$1</f>
        <v>Team12</v>
      </c>
      <c r="C232" s="43" t="str">
        <f>IF(Team12!$C20="","",Team12!$C20)</f>
        <v/>
      </c>
      <c r="D232" s="44">
        <f>Team12!$D20</f>
        <v>0</v>
      </c>
      <c r="E232" s="45">
        <f>Team12!$E20</f>
        <v>0</v>
      </c>
      <c r="F232" s="45">
        <f>Team12!$F20</f>
        <v>0</v>
      </c>
      <c r="G232" s="45">
        <f>Team12!$A20</f>
        <v>44</v>
      </c>
    </row>
    <row r="233" spans="2:7" ht="15" customHeight="1">
      <c r="B233" s="43" t="str">
        <f>Team12!$A$1</f>
        <v>Team12</v>
      </c>
      <c r="C233" s="43" t="str">
        <f>IF(Team12!$C21="","",Team12!$C21)</f>
        <v/>
      </c>
      <c r="D233" s="44">
        <f>Team12!$D21</f>
        <v>0</v>
      </c>
      <c r="E233" s="45">
        <f>Team12!$E21</f>
        <v>0</v>
      </c>
      <c r="F233" s="45">
        <f>Team12!$F21</f>
        <v>0</v>
      </c>
      <c r="G233" s="45">
        <f>Team12!$A21</f>
        <v>44</v>
      </c>
    </row>
    <row r="234" spans="2:7" ht="15" customHeight="1">
      <c r="B234" s="43" t="str">
        <f>Team12!$A$1</f>
        <v>Team12</v>
      </c>
      <c r="C234" s="43" t="str">
        <f>IF(Team12!$C22="","",Team12!$C22)</f>
        <v/>
      </c>
      <c r="D234" s="44">
        <f>Team12!$D22</f>
        <v>0</v>
      </c>
      <c r="E234" s="45">
        <f>Team12!$E22</f>
        <v>0</v>
      </c>
      <c r="F234" s="45">
        <f>Team12!$F22</f>
        <v>0</v>
      </c>
      <c r="G234" s="45">
        <f>Team12!$A22</f>
        <v>44</v>
      </c>
    </row>
    <row r="235" spans="2:7" ht="15" customHeight="1">
      <c r="B235" s="43" t="str">
        <f>Team12!$A$1</f>
        <v>Team12</v>
      </c>
      <c r="C235" s="43" t="str">
        <f>IF(Team12!$C23="","",Team12!$C23)</f>
        <v/>
      </c>
      <c r="D235" s="44">
        <f>Team12!$D23</f>
        <v>0</v>
      </c>
      <c r="E235" s="45">
        <f>Team12!$E23</f>
        <v>0</v>
      </c>
      <c r="F235" s="45">
        <f>Team12!$F23</f>
        <v>0</v>
      </c>
      <c r="G235" s="45">
        <f>Team12!$A23</f>
        <v>44</v>
      </c>
    </row>
    <row r="236" spans="2:7" ht="15" customHeight="1">
      <c r="B236" s="43" t="str">
        <f>Team12!$A$1</f>
        <v>Team12</v>
      </c>
      <c r="C236" s="43" t="str">
        <f>IF(Team12!$C24="","",Team12!$C24)</f>
        <v/>
      </c>
      <c r="D236" s="44">
        <f>Team12!$D24</f>
        <v>0</v>
      </c>
      <c r="E236" s="45">
        <f>Team12!$E24</f>
        <v>0</v>
      </c>
      <c r="F236" s="45">
        <f>Team12!$F24</f>
        <v>0</v>
      </c>
      <c r="G236" s="45">
        <f>Team12!$A24</f>
        <v>44</v>
      </c>
    </row>
    <row r="237" spans="2:7" ht="15" customHeight="1">
      <c r="B237" s="43" t="str">
        <f>Team12!$A$1</f>
        <v>Team12</v>
      </c>
      <c r="C237" s="43" t="str">
        <f>IF(Team12!$C25="","",Team12!$C25)</f>
        <v/>
      </c>
      <c r="D237" s="44">
        <f>Team12!$D25</f>
        <v>0</v>
      </c>
      <c r="E237" s="45">
        <f>Team12!$E25</f>
        <v>0</v>
      </c>
      <c r="F237" s="45">
        <f>Team12!$F25</f>
        <v>0</v>
      </c>
      <c r="G237" s="45">
        <f>Team12!$A25</f>
        <v>44</v>
      </c>
    </row>
    <row r="238" spans="2:7" ht="15" customHeight="1">
      <c r="B238" s="43" t="str">
        <f>Team12!$A$1</f>
        <v>Team12</v>
      </c>
      <c r="C238" s="43" t="str">
        <f>IF(Team12!$C26="","",Team12!$C26)</f>
        <v/>
      </c>
      <c r="D238" s="44">
        <f>Team12!$D26</f>
        <v>0</v>
      </c>
      <c r="E238" s="45">
        <f>Team12!$E26</f>
        <v>0</v>
      </c>
      <c r="F238" s="45">
        <f>Team12!$F26</f>
        <v>0</v>
      </c>
      <c r="G238" s="45">
        <f>Team12!$A26</f>
        <v>44</v>
      </c>
    </row>
    <row r="239" spans="2:7" ht="15" customHeight="1">
      <c r="B239" s="43" t="str">
        <f>Team12!$A$1</f>
        <v>Team12</v>
      </c>
      <c r="C239" s="43" t="str">
        <f>IF(Team12!$C27="","",Team12!$C27)</f>
        <v/>
      </c>
      <c r="D239" s="44">
        <f>Team12!$D27</f>
        <v>0</v>
      </c>
      <c r="E239" s="45">
        <f>Team12!$E27</f>
        <v>0</v>
      </c>
      <c r="F239" s="45">
        <f>Team12!$F27</f>
        <v>0</v>
      </c>
      <c r="G239" s="45">
        <f>Team12!$A27</f>
        <v>44</v>
      </c>
    </row>
    <row r="240" spans="2:7" ht="15" customHeight="1">
      <c r="B240" s="43" t="str">
        <f>Team12!$A$1</f>
        <v>Team12</v>
      </c>
      <c r="C240" s="43" t="str">
        <f>IF(Team12!$C28="","",Team12!$C28)</f>
        <v/>
      </c>
      <c r="D240" s="44">
        <f>Team12!$D28</f>
        <v>0</v>
      </c>
      <c r="E240" s="45">
        <f>Team12!$E28</f>
        <v>0</v>
      </c>
      <c r="F240" s="45">
        <f>Team12!$F28</f>
        <v>0</v>
      </c>
      <c r="G240" s="45">
        <f>Team12!$A28</f>
        <v>44</v>
      </c>
    </row>
    <row r="241" spans="2:7" ht="15" customHeight="1">
      <c r="B241" s="43" t="str">
        <f>Team12!$A$1</f>
        <v>Team12</v>
      </c>
      <c r="C241" s="43" t="str">
        <f>IF(Team12!$C29="","",Team12!$C29)</f>
        <v/>
      </c>
      <c r="D241" s="44">
        <f>Team12!$D29</f>
        <v>0</v>
      </c>
      <c r="E241" s="45">
        <f>Team12!$E29</f>
        <v>0</v>
      </c>
      <c r="F241" s="45">
        <f>Team12!$F29</f>
        <v>0</v>
      </c>
      <c r="G241" s="45">
        <f>Team12!$A29</f>
        <v>44</v>
      </c>
    </row>
    <row r="242" spans="2:7" ht="15" customHeight="1">
      <c r="B242" s="43" t="str">
        <f>Team12!$A$1</f>
        <v>Team12</v>
      </c>
      <c r="C242" s="43" t="str">
        <f>IF(Team12!$C30="","",Team12!$C30)</f>
        <v/>
      </c>
      <c r="D242" s="44">
        <f>Team12!$D30</f>
        <v>0</v>
      </c>
      <c r="E242" s="45">
        <f>Team12!$E30</f>
        <v>0</v>
      </c>
      <c r="F242" s="45">
        <f>Team12!$F30</f>
        <v>0</v>
      </c>
      <c r="G242" s="45">
        <f>Team12!$A30</f>
        <v>44</v>
      </c>
    </row>
  </sheetData>
  <customSheetViews>
    <customSheetView guid="{94BE076A-5EF1-4D76-93AC-7EAE799BE392}" scale="70" showGridLines="0">
      <pane ySplit="2" topLeftCell="A3" activePane="bottomLeft" state="frozen"/>
      <selection pane="bottomLeft" activeCell="D20" sqref="D20"/>
      <pageMargins left="0.7" right="0.7" top="0.75" bottom="0.75" header="0.3" footer="0.3"/>
      <pageSetup orientation="portrait" r:id="rId1"/>
    </customSheetView>
  </customSheetViews>
  <mergeCells count="1">
    <mergeCell ref="B1:G1"/>
  </mergeCells>
  <conditionalFormatting sqref="G3:G242">
    <cfRule type="cellIs" dxfId="21" priority="2" operator="equal">
      <formula>0</formula>
    </cfRule>
  </conditionalFormatting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7" sqref="E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71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  <c r="AI2" s="138" t="s">
        <v>139</v>
      </c>
      <c r="AJ2" s="139"/>
      <c r="AK2" s="134" t="s">
        <v>140</v>
      </c>
      <c r="AL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0.38461538461538464</v>
      </c>
      <c r="E3" s="57">
        <f>SUM(E11:E30)-E4+E5</f>
        <v>105</v>
      </c>
      <c r="F3" s="101">
        <f>SUM(F11:F30)</f>
        <v>168</v>
      </c>
      <c r="G3" s="105">
        <f t="shared" ref="G3:AH3" si="0">SUM(G11:G30)</f>
        <v>6</v>
      </c>
      <c r="H3" s="59">
        <f t="shared" si="0"/>
        <v>14</v>
      </c>
      <c r="I3" s="58">
        <f t="shared" si="0"/>
        <v>6</v>
      </c>
      <c r="J3" s="59">
        <f t="shared" si="0"/>
        <v>14</v>
      </c>
      <c r="K3" s="58">
        <f t="shared" si="0"/>
        <v>8</v>
      </c>
      <c r="L3" s="59">
        <f t="shared" si="0"/>
        <v>12</v>
      </c>
      <c r="M3" s="58">
        <f t="shared" si="0"/>
        <v>0</v>
      </c>
      <c r="N3" s="59">
        <f t="shared" si="0"/>
        <v>0</v>
      </c>
      <c r="O3" s="58">
        <f t="shared" si="0"/>
        <v>7</v>
      </c>
      <c r="P3" s="59">
        <f t="shared" si="0"/>
        <v>13</v>
      </c>
      <c r="Q3" s="58">
        <f t="shared" si="0"/>
        <v>7</v>
      </c>
      <c r="R3" s="59">
        <f t="shared" si="0"/>
        <v>13</v>
      </c>
      <c r="S3" s="58">
        <f t="shared" si="0"/>
        <v>11</v>
      </c>
      <c r="T3" s="59">
        <f t="shared" si="0"/>
        <v>9</v>
      </c>
      <c r="U3" s="58">
        <f t="shared" si="0"/>
        <v>5</v>
      </c>
      <c r="V3" s="59">
        <f t="shared" si="0"/>
        <v>15</v>
      </c>
      <c r="W3" s="58">
        <f t="shared" si="0"/>
        <v>3</v>
      </c>
      <c r="X3" s="59">
        <f t="shared" si="0"/>
        <v>17</v>
      </c>
      <c r="Y3" s="58">
        <f t="shared" si="0"/>
        <v>10</v>
      </c>
      <c r="Z3" s="59">
        <f t="shared" si="0"/>
        <v>10</v>
      </c>
      <c r="AA3" s="58">
        <f t="shared" si="0"/>
        <v>0</v>
      </c>
      <c r="AB3" s="59">
        <f t="shared" si="0"/>
        <v>0</v>
      </c>
      <c r="AC3" s="58">
        <f t="shared" si="0"/>
        <v>8</v>
      </c>
      <c r="AD3" s="59">
        <f t="shared" si="0"/>
        <v>12</v>
      </c>
      <c r="AE3" s="58">
        <f t="shared" si="0"/>
        <v>5</v>
      </c>
      <c r="AF3" s="59">
        <f t="shared" si="0"/>
        <v>15</v>
      </c>
      <c r="AG3" s="58">
        <f t="shared" si="0"/>
        <v>8</v>
      </c>
      <c r="AH3" s="59">
        <f t="shared" si="0"/>
        <v>12</v>
      </c>
      <c r="AI3" s="58">
        <f t="shared" ref="AI3:AL3" si="1">SUM(AI11:AI30)</f>
        <v>8</v>
      </c>
      <c r="AJ3" s="59">
        <f t="shared" si="1"/>
        <v>12</v>
      </c>
      <c r="AK3" s="58">
        <f t="shared" si="1"/>
        <v>0</v>
      </c>
      <c r="AL3" s="59">
        <f t="shared" si="1"/>
        <v>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  <c r="AI4" s="140"/>
      <c r="AJ4" s="141"/>
      <c r="AK4" s="142"/>
      <c r="AL4" s="143"/>
    </row>
    <row r="5" spans="1:779" ht="15" customHeight="1" thickBot="1">
      <c r="A5" s="64" t="s">
        <v>42</v>
      </c>
      <c r="B5" s="65"/>
      <c r="C5" s="65"/>
      <c r="D5" s="65"/>
      <c r="E5" s="66">
        <f>SUM(G5:AK5)</f>
        <v>13</v>
      </c>
      <c r="F5" s="103"/>
      <c r="G5" s="155">
        <v>1</v>
      </c>
      <c r="H5" s="143"/>
      <c r="I5" s="142">
        <v>1</v>
      </c>
      <c r="J5" s="143"/>
      <c r="K5" s="142">
        <v>1</v>
      </c>
      <c r="L5" s="143"/>
      <c r="M5" s="142"/>
      <c r="N5" s="143"/>
      <c r="O5" s="142">
        <v>1</v>
      </c>
      <c r="P5" s="143"/>
      <c r="Q5" s="142">
        <v>1</v>
      </c>
      <c r="R5" s="143"/>
      <c r="S5" s="142">
        <v>1</v>
      </c>
      <c r="T5" s="143"/>
      <c r="U5" s="142">
        <v>1</v>
      </c>
      <c r="V5" s="143"/>
      <c r="W5" s="142">
        <v>1</v>
      </c>
      <c r="X5" s="143"/>
      <c r="Y5" s="142">
        <v>1</v>
      </c>
      <c r="Z5" s="143"/>
      <c r="AA5" s="142"/>
      <c r="AB5" s="143"/>
      <c r="AC5" s="142">
        <v>1</v>
      </c>
      <c r="AD5" s="143"/>
      <c r="AE5" s="140">
        <v>1</v>
      </c>
      <c r="AF5" s="141"/>
      <c r="AG5" s="142">
        <v>1</v>
      </c>
      <c r="AH5" s="143"/>
      <c r="AI5" s="140">
        <v>1</v>
      </c>
      <c r="AJ5" s="141"/>
      <c r="AK5" s="142"/>
      <c r="AL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SUM(G6:AK6)</f>
        <v>710</v>
      </c>
      <c r="F6" s="160"/>
      <c r="G6" s="168">
        <v>90</v>
      </c>
      <c r="H6" s="147"/>
      <c r="I6" s="146">
        <v>60</v>
      </c>
      <c r="J6" s="147"/>
      <c r="K6" s="146">
        <v>50</v>
      </c>
      <c r="L6" s="147"/>
      <c r="M6" s="146"/>
      <c r="N6" s="147"/>
      <c r="O6" s="146">
        <v>50</v>
      </c>
      <c r="P6" s="147"/>
      <c r="Q6" s="146">
        <v>50</v>
      </c>
      <c r="R6" s="147"/>
      <c r="S6" s="146">
        <v>50</v>
      </c>
      <c r="T6" s="147"/>
      <c r="U6" s="146">
        <v>50</v>
      </c>
      <c r="V6" s="147"/>
      <c r="W6" s="146">
        <v>50</v>
      </c>
      <c r="X6" s="147"/>
      <c r="Y6" s="146">
        <v>50</v>
      </c>
      <c r="Z6" s="147"/>
      <c r="AA6" s="146"/>
      <c r="AB6" s="147"/>
      <c r="AC6" s="146">
        <v>50</v>
      </c>
      <c r="AD6" s="147"/>
      <c r="AE6" s="144">
        <v>60</v>
      </c>
      <c r="AF6" s="145"/>
      <c r="AG6" s="146">
        <v>50</v>
      </c>
      <c r="AH6" s="147"/>
      <c r="AI6" s="144">
        <v>50</v>
      </c>
      <c r="AJ6" s="145"/>
      <c r="AK6" s="146"/>
      <c r="AL6" s="147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148"/>
      <c r="AJ7" s="148"/>
      <c r="AK7" s="149"/>
      <c r="AL7" s="149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  <c r="AI8" s="134" t="s">
        <v>139</v>
      </c>
      <c r="AJ8" s="135"/>
      <c r="AK8" s="134" t="s">
        <v>140</v>
      </c>
      <c r="AL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45670</v>
      </c>
      <c r="H9" s="137"/>
      <c r="I9" s="136">
        <f>G9+7</f>
        <v>45677</v>
      </c>
      <c r="J9" s="137"/>
      <c r="K9" s="136">
        <v>45684</v>
      </c>
      <c r="L9" s="137"/>
      <c r="M9" s="136">
        <v>45691</v>
      </c>
      <c r="N9" s="137"/>
      <c r="O9" s="136">
        <v>45698</v>
      </c>
      <c r="P9" s="137"/>
      <c r="Q9" s="136">
        <v>45712</v>
      </c>
      <c r="R9" s="137"/>
      <c r="S9" s="136">
        <v>45719</v>
      </c>
      <c r="T9" s="137"/>
      <c r="U9" s="136">
        <v>45726</v>
      </c>
      <c r="V9" s="137"/>
      <c r="W9" s="136">
        <v>45733</v>
      </c>
      <c r="X9" s="137"/>
      <c r="Y9" s="136">
        <v>45740</v>
      </c>
      <c r="Z9" s="137"/>
      <c r="AA9" s="136">
        <v>45747</v>
      </c>
      <c r="AB9" s="137"/>
      <c r="AC9" s="136">
        <v>45754</v>
      </c>
      <c r="AD9" s="137"/>
      <c r="AE9" s="136">
        <v>45761</v>
      </c>
      <c r="AF9" s="137"/>
      <c r="AG9" s="136">
        <v>45768</v>
      </c>
      <c r="AH9" s="137"/>
      <c r="AI9" s="136">
        <v>45775</v>
      </c>
      <c r="AJ9" s="137"/>
      <c r="AK9" s="136">
        <v>45782</v>
      </c>
      <c r="AL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0</v>
      </c>
      <c r="B11" s="87">
        <f>IF($B$9-(E11+F11)&lt;0,0,$B$9-(E11+F11))</f>
        <v>0</v>
      </c>
      <c r="C11" s="88" t="s">
        <v>104</v>
      </c>
      <c r="D11" s="89">
        <f>IF(E11=0,0,(E11/(E11+F11)))</f>
        <v>0.28000000000000003</v>
      </c>
      <c r="E11" s="90">
        <f>G11+I11+K11+M11+O11+Q11+S11+U11+W11+Y11+AA11+AC11+AE11+AG11+AI11+AK11</f>
        <v>14</v>
      </c>
      <c r="F11" s="104">
        <f>H11+J11+L11+N11+P11+R11+T11+V11+X11+Z11+AB11+AD11+AF11+AH11+AJ11+AL11</f>
        <v>36</v>
      </c>
      <c r="G11" s="91">
        <v>2</v>
      </c>
      <c r="H11" s="9">
        <v>3</v>
      </c>
      <c r="I11" s="10">
        <v>2</v>
      </c>
      <c r="J11" s="9">
        <v>3</v>
      </c>
      <c r="K11" s="10">
        <v>1</v>
      </c>
      <c r="L11" s="9">
        <v>3</v>
      </c>
      <c r="M11" s="10"/>
      <c r="N11" s="9"/>
      <c r="O11" s="10">
        <v>2</v>
      </c>
      <c r="P11" s="9">
        <v>2</v>
      </c>
      <c r="Q11" s="10">
        <v>0</v>
      </c>
      <c r="R11" s="9">
        <v>4</v>
      </c>
      <c r="S11" s="10">
        <v>2</v>
      </c>
      <c r="T11" s="9">
        <v>2</v>
      </c>
      <c r="U11" s="10">
        <v>0</v>
      </c>
      <c r="V11" s="9">
        <v>4</v>
      </c>
      <c r="W11" s="10">
        <v>0</v>
      </c>
      <c r="X11" s="9">
        <v>4</v>
      </c>
      <c r="Y11" s="10">
        <v>1</v>
      </c>
      <c r="Z11" s="9">
        <v>3</v>
      </c>
      <c r="AA11" s="10"/>
      <c r="AB11" s="9"/>
      <c r="AC11" s="10">
        <v>1</v>
      </c>
      <c r="AD11" s="9">
        <v>3</v>
      </c>
      <c r="AE11" s="10">
        <v>2</v>
      </c>
      <c r="AF11" s="9">
        <v>2</v>
      </c>
      <c r="AG11" s="10">
        <v>1</v>
      </c>
      <c r="AH11" s="9">
        <v>3</v>
      </c>
      <c r="AI11" s="10"/>
      <c r="AJ11" s="9"/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2">IF($A$9-(E12+F12)&lt;0,0,$A$9-(E12+F12))</f>
        <v>3</v>
      </c>
      <c r="B12" s="94">
        <f t="shared" ref="B12:B30" si="3">IF($B$9-(E12+F12)&lt;0,0,$B$9-(E12+F12))</f>
        <v>0</v>
      </c>
      <c r="C12" s="95" t="s">
        <v>105</v>
      </c>
      <c r="D12" s="89">
        <f t="shared" ref="D12:D30" si="4">IF(E12=0,0,(E12/(E12+F12)))</f>
        <v>0.34146341463414637</v>
      </c>
      <c r="E12" s="90">
        <f t="shared" ref="E12:E30" si="5">G12+I12+K12+M12+O12+Q12+S12+U12+W12+Y12+AA12+AC12+AE12+AG12+AI12+AK12</f>
        <v>14</v>
      </c>
      <c r="F12" s="104">
        <f t="shared" ref="F12:F30" si="6">H12+J12+L12+N12+P12+R12+T12+V12+X12+Z12+AB12+AD12+AF12+AH12+AJ12+AL12</f>
        <v>27</v>
      </c>
      <c r="G12" s="91">
        <v>1</v>
      </c>
      <c r="H12" s="9">
        <v>4</v>
      </c>
      <c r="I12" s="13"/>
      <c r="J12" s="12"/>
      <c r="K12" s="13"/>
      <c r="L12" s="12"/>
      <c r="M12" s="13"/>
      <c r="N12" s="12"/>
      <c r="O12" s="13">
        <v>1</v>
      </c>
      <c r="P12" s="12">
        <v>3</v>
      </c>
      <c r="Q12" s="13">
        <v>1</v>
      </c>
      <c r="R12" s="12">
        <v>3</v>
      </c>
      <c r="S12" s="13">
        <v>2</v>
      </c>
      <c r="T12" s="12">
        <v>2</v>
      </c>
      <c r="U12" s="13">
        <v>1</v>
      </c>
      <c r="V12" s="12">
        <v>3</v>
      </c>
      <c r="W12" s="13">
        <v>1</v>
      </c>
      <c r="X12" s="12">
        <v>3</v>
      </c>
      <c r="Y12" s="13">
        <v>2</v>
      </c>
      <c r="Z12" s="12">
        <v>2</v>
      </c>
      <c r="AA12" s="13"/>
      <c r="AB12" s="12"/>
      <c r="AC12" s="13"/>
      <c r="AD12" s="12"/>
      <c r="AE12" s="13">
        <v>0</v>
      </c>
      <c r="AF12" s="12">
        <v>4</v>
      </c>
      <c r="AG12" s="13">
        <v>2</v>
      </c>
      <c r="AH12" s="12">
        <v>2</v>
      </c>
      <c r="AI12" s="13">
        <v>3</v>
      </c>
      <c r="AJ12" s="12">
        <v>1</v>
      </c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2"/>
        <v>14</v>
      </c>
      <c r="B13" s="94">
        <f t="shared" si="3"/>
        <v>0</v>
      </c>
      <c r="C13" s="95" t="s">
        <v>106</v>
      </c>
      <c r="D13" s="89">
        <f t="shared" si="4"/>
        <v>0.5</v>
      </c>
      <c r="E13" s="90">
        <f t="shared" si="5"/>
        <v>15</v>
      </c>
      <c r="F13" s="104">
        <f t="shared" si="6"/>
        <v>15</v>
      </c>
      <c r="G13" s="91">
        <v>2</v>
      </c>
      <c r="H13" s="9">
        <v>3</v>
      </c>
      <c r="I13" s="13">
        <v>2</v>
      </c>
      <c r="J13" s="12">
        <v>3</v>
      </c>
      <c r="K13" s="13">
        <v>2</v>
      </c>
      <c r="L13" s="12">
        <v>2</v>
      </c>
      <c r="M13" s="13"/>
      <c r="N13" s="12"/>
      <c r="O13" s="13"/>
      <c r="P13" s="12"/>
      <c r="Q13" s="13">
        <v>2</v>
      </c>
      <c r="R13" s="12">
        <v>2</v>
      </c>
      <c r="S13" s="13">
        <v>3</v>
      </c>
      <c r="T13" s="12">
        <v>1</v>
      </c>
      <c r="U13" s="13">
        <v>2</v>
      </c>
      <c r="V13" s="12">
        <v>2</v>
      </c>
      <c r="W13" s="13"/>
      <c r="X13" s="12"/>
      <c r="Y13" s="13"/>
      <c r="Z13" s="12"/>
      <c r="AA13" s="13"/>
      <c r="AB13" s="12"/>
      <c r="AC13" s="13">
        <v>2</v>
      </c>
      <c r="AD13" s="12">
        <v>2</v>
      </c>
      <c r="AE13" s="13"/>
      <c r="AF13" s="12"/>
      <c r="AG13" s="13"/>
      <c r="AH13" s="12"/>
      <c r="AI13" s="13"/>
      <c r="AJ13" s="12"/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2"/>
        <v>0</v>
      </c>
      <c r="B14" s="94">
        <f t="shared" si="3"/>
        <v>0</v>
      </c>
      <c r="C14" s="95" t="s">
        <v>138</v>
      </c>
      <c r="D14" s="89">
        <f t="shared" si="4"/>
        <v>0.33333333333333331</v>
      </c>
      <c r="E14" s="90">
        <f t="shared" si="5"/>
        <v>18</v>
      </c>
      <c r="F14" s="104">
        <f t="shared" si="6"/>
        <v>36</v>
      </c>
      <c r="G14" s="91">
        <v>1</v>
      </c>
      <c r="H14" s="9">
        <v>4</v>
      </c>
      <c r="I14" s="13">
        <v>0</v>
      </c>
      <c r="J14" s="12">
        <v>5</v>
      </c>
      <c r="K14" s="13">
        <v>2</v>
      </c>
      <c r="L14" s="12">
        <v>2</v>
      </c>
      <c r="M14" s="13"/>
      <c r="N14" s="12"/>
      <c r="O14" s="13">
        <v>1</v>
      </c>
      <c r="P14" s="12">
        <v>3</v>
      </c>
      <c r="Q14" s="13">
        <v>2</v>
      </c>
      <c r="R14" s="12">
        <v>2</v>
      </c>
      <c r="S14" s="13">
        <v>3</v>
      </c>
      <c r="T14" s="12">
        <v>1</v>
      </c>
      <c r="U14" s="13">
        <v>1</v>
      </c>
      <c r="V14" s="12">
        <v>3</v>
      </c>
      <c r="W14" s="13">
        <v>1</v>
      </c>
      <c r="X14" s="12">
        <v>3</v>
      </c>
      <c r="Y14" s="13">
        <v>2</v>
      </c>
      <c r="Z14" s="12">
        <v>2</v>
      </c>
      <c r="AA14" s="13"/>
      <c r="AB14" s="12"/>
      <c r="AC14" s="13">
        <v>3</v>
      </c>
      <c r="AD14" s="12">
        <v>1</v>
      </c>
      <c r="AE14" s="13">
        <v>2</v>
      </c>
      <c r="AF14" s="12">
        <v>2</v>
      </c>
      <c r="AG14" s="13">
        <v>0</v>
      </c>
      <c r="AH14" s="12">
        <v>4</v>
      </c>
      <c r="AI14" s="13">
        <v>0</v>
      </c>
      <c r="AJ14" s="12">
        <v>4</v>
      </c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2"/>
        <v>0</v>
      </c>
      <c r="B15" s="94">
        <f t="shared" si="3"/>
        <v>0</v>
      </c>
      <c r="C15" s="95" t="s">
        <v>116</v>
      </c>
      <c r="D15" s="89">
        <f t="shared" si="4"/>
        <v>0.53333333333333333</v>
      </c>
      <c r="E15" s="90">
        <f t="shared" si="5"/>
        <v>24</v>
      </c>
      <c r="F15" s="104">
        <f t="shared" si="6"/>
        <v>21</v>
      </c>
      <c r="G15" s="91"/>
      <c r="H15" s="9"/>
      <c r="I15" s="13">
        <v>2</v>
      </c>
      <c r="J15" s="12">
        <v>3</v>
      </c>
      <c r="K15" s="13">
        <v>2</v>
      </c>
      <c r="L15" s="12">
        <v>2</v>
      </c>
      <c r="M15" s="13"/>
      <c r="N15" s="12"/>
      <c r="O15" s="13">
        <v>3</v>
      </c>
      <c r="P15" s="12">
        <v>1</v>
      </c>
      <c r="Q15" s="13">
        <v>2</v>
      </c>
      <c r="R15" s="12">
        <v>2</v>
      </c>
      <c r="S15" s="13">
        <v>1</v>
      </c>
      <c r="T15" s="12">
        <v>3</v>
      </c>
      <c r="U15" s="13"/>
      <c r="V15" s="12"/>
      <c r="W15" s="13">
        <v>1</v>
      </c>
      <c r="X15" s="12">
        <v>3</v>
      </c>
      <c r="Y15" s="13">
        <v>4</v>
      </c>
      <c r="Z15" s="12">
        <v>0</v>
      </c>
      <c r="AA15" s="13"/>
      <c r="AB15" s="12"/>
      <c r="AC15" s="13">
        <v>2</v>
      </c>
      <c r="AD15" s="12">
        <v>2</v>
      </c>
      <c r="AE15" s="13">
        <v>1</v>
      </c>
      <c r="AF15" s="12">
        <v>3</v>
      </c>
      <c r="AG15" s="13">
        <v>3</v>
      </c>
      <c r="AH15" s="12">
        <v>1</v>
      </c>
      <c r="AI15" s="13">
        <v>3</v>
      </c>
      <c r="AJ15" s="12">
        <v>1</v>
      </c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2"/>
        <v>40</v>
      </c>
      <c r="B16" s="94">
        <f t="shared" si="3"/>
        <v>18</v>
      </c>
      <c r="C16" s="95" t="s">
        <v>132</v>
      </c>
      <c r="D16" s="89">
        <f t="shared" si="4"/>
        <v>0.25</v>
      </c>
      <c r="E16" s="90">
        <f t="shared" si="5"/>
        <v>1</v>
      </c>
      <c r="F16" s="104">
        <f t="shared" si="6"/>
        <v>3</v>
      </c>
      <c r="G16" s="91"/>
      <c r="H16" s="9"/>
      <c r="I16" s="13"/>
      <c r="J16" s="12"/>
      <c r="K16" s="13">
        <v>1</v>
      </c>
      <c r="L16" s="12">
        <v>3</v>
      </c>
      <c r="M16" s="13"/>
      <c r="N16" s="12"/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/>
      <c r="Z16" s="12"/>
      <c r="AA16" s="13"/>
      <c r="AB16" s="12"/>
      <c r="AC16" s="13"/>
      <c r="AD16" s="12"/>
      <c r="AE16" s="13"/>
      <c r="AF16" s="12"/>
      <c r="AG16" s="13"/>
      <c r="AH16" s="12"/>
      <c r="AI16" s="13"/>
      <c r="AJ16" s="12"/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2"/>
        <v>40</v>
      </c>
      <c r="B17" s="94">
        <f t="shared" si="3"/>
        <v>18</v>
      </c>
      <c r="C17" s="95" t="s">
        <v>135</v>
      </c>
      <c r="D17" s="89">
        <f t="shared" si="4"/>
        <v>0</v>
      </c>
      <c r="E17" s="90">
        <f t="shared" si="5"/>
        <v>0</v>
      </c>
      <c r="F17" s="104">
        <f t="shared" si="6"/>
        <v>4</v>
      </c>
      <c r="G17" s="91"/>
      <c r="H17" s="9"/>
      <c r="I17" s="13"/>
      <c r="J17" s="12"/>
      <c r="K17" s="13"/>
      <c r="L17" s="12"/>
      <c r="M17" s="13"/>
      <c r="N17" s="12"/>
      <c r="O17" s="13">
        <v>0</v>
      </c>
      <c r="P17" s="12">
        <v>4</v>
      </c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2"/>
        <v>40</v>
      </c>
      <c r="B18" s="94">
        <f t="shared" si="3"/>
        <v>18</v>
      </c>
      <c r="C18" s="95" t="s">
        <v>143</v>
      </c>
      <c r="D18" s="89">
        <f t="shared" si="4"/>
        <v>0.25</v>
      </c>
      <c r="E18" s="90">
        <f t="shared" si="5"/>
        <v>1</v>
      </c>
      <c r="F18" s="104">
        <f t="shared" si="6"/>
        <v>3</v>
      </c>
      <c r="G18" s="91"/>
      <c r="H18" s="9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>
        <v>1</v>
      </c>
      <c r="V18" s="12">
        <v>3</v>
      </c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2"/>
        <v>41</v>
      </c>
      <c r="B19" s="94">
        <f t="shared" si="3"/>
        <v>19</v>
      </c>
      <c r="C19" s="95" t="s">
        <v>146</v>
      </c>
      <c r="D19" s="89">
        <f t="shared" si="4"/>
        <v>0</v>
      </c>
      <c r="E19" s="90">
        <f t="shared" si="5"/>
        <v>0</v>
      </c>
      <c r="F19" s="104">
        <f t="shared" si="6"/>
        <v>3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>
        <v>0</v>
      </c>
      <c r="X19" s="12">
        <v>3</v>
      </c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2"/>
        <v>35</v>
      </c>
      <c r="B20" s="94">
        <f t="shared" si="3"/>
        <v>13</v>
      </c>
      <c r="C20" s="95" t="s">
        <v>147</v>
      </c>
      <c r="D20" s="89">
        <f t="shared" si="4"/>
        <v>0.22222222222222221</v>
      </c>
      <c r="E20" s="90">
        <f t="shared" si="5"/>
        <v>2</v>
      </c>
      <c r="F20" s="104">
        <f t="shared" si="6"/>
        <v>7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>
        <v>0</v>
      </c>
      <c r="X20" s="12">
        <v>1</v>
      </c>
      <c r="Y20" s="13">
        <v>1</v>
      </c>
      <c r="Z20" s="12">
        <v>3</v>
      </c>
      <c r="AA20" s="13"/>
      <c r="AB20" s="12"/>
      <c r="AC20" s="13"/>
      <c r="AD20" s="12"/>
      <c r="AE20" s="13"/>
      <c r="AF20" s="12"/>
      <c r="AG20" s="13"/>
      <c r="AH20" s="12"/>
      <c r="AI20" s="13">
        <v>1</v>
      </c>
      <c r="AJ20" s="12">
        <v>3</v>
      </c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2"/>
        <v>28</v>
      </c>
      <c r="B21" s="94">
        <f t="shared" si="3"/>
        <v>6</v>
      </c>
      <c r="C21" s="95" t="s">
        <v>159</v>
      </c>
      <c r="D21" s="89">
        <f t="shared" si="4"/>
        <v>0.1875</v>
      </c>
      <c r="E21" s="90">
        <f t="shared" si="5"/>
        <v>3</v>
      </c>
      <c r="F21" s="104">
        <f t="shared" si="6"/>
        <v>13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>
        <v>0</v>
      </c>
      <c r="AD21" s="12">
        <v>4</v>
      </c>
      <c r="AE21" s="13">
        <v>0</v>
      </c>
      <c r="AF21" s="12">
        <v>4</v>
      </c>
      <c r="AG21" s="13">
        <v>2</v>
      </c>
      <c r="AH21" s="12">
        <v>2</v>
      </c>
      <c r="AI21" s="13">
        <v>1</v>
      </c>
      <c r="AJ21" s="12">
        <v>3</v>
      </c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2"/>
        <v>44</v>
      </c>
      <c r="B22" s="94">
        <f t="shared" si="3"/>
        <v>22</v>
      </c>
      <c r="C22" s="95"/>
      <c r="D22" s="89">
        <f t="shared" si="4"/>
        <v>0</v>
      </c>
      <c r="E22" s="90">
        <f t="shared" si="5"/>
        <v>0</v>
      </c>
      <c r="F22" s="104">
        <f t="shared" si="6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2"/>
        <v>44</v>
      </c>
      <c r="B23" s="94">
        <f t="shared" si="3"/>
        <v>22</v>
      </c>
      <c r="C23" s="95"/>
      <c r="D23" s="89">
        <f t="shared" si="4"/>
        <v>0</v>
      </c>
      <c r="E23" s="90">
        <f t="shared" si="5"/>
        <v>0</v>
      </c>
      <c r="F23" s="104">
        <f t="shared" si="6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2"/>
        <v>44</v>
      </c>
      <c r="B24" s="94">
        <f t="shared" si="3"/>
        <v>22</v>
      </c>
      <c r="C24" s="95"/>
      <c r="D24" s="89">
        <f t="shared" si="4"/>
        <v>0</v>
      </c>
      <c r="E24" s="90">
        <f t="shared" si="5"/>
        <v>0</v>
      </c>
      <c r="F24" s="104">
        <f t="shared" si="6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2"/>
        <v>44</v>
      </c>
      <c r="B25" s="94">
        <f t="shared" si="3"/>
        <v>22</v>
      </c>
      <c r="C25" s="95"/>
      <c r="D25" s="89">
        <f t="shared" si="4"/>
        <v>0</v>
      </c>
      <c r="E25" s="90">
        <f t="shared" si="5"/>
        <v>0</v>
      </c>
      <c r="F25" s="104">
        <f t="shared" si="6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2"/>
        <v>44</v>
      </c>
      <c r="B26" s="94">
        <f t="shared" si="3"/>
        <v>22</v>
      </c>
      <c r="C26" s="95"/>
      <c r="D26" s="89">
        <f t="shared" si="4"/>
        <v>0</v>
      </c>
      <c r="E26" s="90">
        <f t="shared" si="5"/>
        <v>0</v>
      </c>
      <c r="F26" s="104">
        <f t="shared" si="6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2"/>
        <v>44</v>
      </c>
      <c r="B27" s="94">
        <f t="shared" si="3"/>
        <v>22</v>
      </c>
      <c r="C27" s="95"/>
      <c r="D27" s="89">
        <f t="shared" si="4"/>
        <v>0</v>
      </c>
      <c r="E27" s="90">
        <f t="shared" si="5"/>
        <v>0</v>
      </c>
      <c r="F27" s="104">
        <f t="shared" si="6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2"/>
        <v>44</v>
      </c>
      <c r="B28" s="94">
        <f t="shared" si="3"/>
        <v>22</v>
      </c>
      <c r="C28" s="95"/>
      <c r="D28" s="89">
        <f t="shared" si="4"/>
        <v>0</v>
      </c>
      <c r="E28" s="90">
        <f t="shared" si="5"/>
        <v>0</v>
      </c>
      <c r="F28" s="104">
        <f t="shared" si="6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2"/>
        <v>44</v>
      </c>
      <c r="B29" s="94">
        <f t="shared" si="3"/>
        <v>22</v>
      </c>
      <c r="C29" s="95"/>
      <c r="D29" s="89">
        <f t="shared" si="4"/>
        <v>0</v>
      </c>
      <c r="E29" s="90">
        <f t="shared" si="5"/>
        <v>0</v>
      </c>
      <c r="F29" s="104">
        <f t="shared" si="6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2"/>
        <v>44</v>
      </c>
      <c r="B30" s="94">
        <f t="shared" si="3"/>
        <v>22</v>
      </c>
      <c r="C30" s="95"/>
      <c r="D30" s="89">
        <f t="shared" si="4"/>
        <v>0</v>
      </c>
      <c r="E30" s="90">
        <f t="shared" si="5"/>
        <v>0</v>
      </c>
      <c r="F30" s="104">
        <f t="shared" si="6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customSheetViews>
    <customSheetView guid="{94BE076A-5EF1-4D76-93AC-7EAE799BE392}" scale="70" showGridLines="0" fitToPage="1">
      <pane xSplit="7" ySplit="11" topLeftCell="BB12" activePane="bottomRight" state="frozen"/>
      <selection pane="bottomRight" activeCell="C34" sqref="C34"/>
      <pageMargins left="0.5" right="0.5" top="0.5" bottom="0.5" header="0.5" footer="0.5"/>
      <pageSetup scale="50" fitToWidth="0" orientation="landscape" r:id="rId1"/>
      <headerFooter alignWithMargins="0"/>
    </customSheetView>
  </customSheetViews>
  <mergeCells count="131">
    <mergeCell ref="Q2:R2"/>
    <mergeCell ref="Q5:R5"/>
    <mergeCell ref="S5:T5"/>
    <mergeCell ref="U5:V5"/>
    <mergeCell ref="W5:X5"/>
    <mergeCell ref="Y5:Z5"/>
    <mergeCell ref="AA5:AB5"/>
    <mergeCell ref="G4:H4"/>
    <mergeCell ref="I4:J4"/>
    <mergeCell ref="K4:L4"/>
    <mergeCell ref="M4:N4"/>
    <mergeCell ref="O4:P4"/>
    <mergeCell ref="S2:T2"/>
    <mergeCell ref="U2:V2"/>
    <mergeCell ref="W2:X2"/>
    <mergeCell ref="Y2:Z2"/>
    <mergeCell ref="O2:P2"/>
    <mergeCell ref="Q4:R4"/>
    <mergeCell ref="AA2:AB2"/>
    <mergeCell ref="O5:P5"/>
    <mergeCell ref="AC7:AD7"/>
    <mergeCell ref="AE7:AF7"/>
    <mergeCell ref="AC6:AD6"/>
    <mergeCell ref="AE6:AF6"/>
    <mergeCell ref="AG7:AH7"/>
    <mergeCell ref="AC5:AD5"/>
    <mergeCell ref="AC4:AD4"/>
    <mergeCell ref="AA6:AB6"/>
    <mergeCell ref="AG6:AH6"/>
    <mergeCell ref="AA7:AB7"/>
    <mergeCell ref="AG2:AH2"/>
    <mergeCell ref="AC2:AD2"/>
    <mergeCell ref="AE2:AF2"/>
    <mergeCell ref="AE5:AF5"/>
    <mergeCell ref="AG5:AH5"/>
    <mergeCell ref="AE4:AF4"/>
    <mergeCell ref="S4:T4"/>
    <mergeCell ref="U4:V4"/>
    <mergeCell ref="W4:X4"/>
    <mergeCell ref="Y4:Z4"/>
    <mergeCell ref="AA4:AB4"/>
    <mergeCell ref="AG4:AH4"/>
    <mergeCell ref="W6:X6"/>
    <mergeCell ref="Y6:Z6"/>
    <mergeCell ref="W7:X7"/>
    <mergeCell ref="Y7:Z7"/>
    <mergeCell ref="AG9:AH9"/>
    <mergeCell ref="AC31:AD31"/>
    <mergeCell ref="AE31:AF31"/>
    <mergeCell ref="AG31:AH31"/>
    <mergeCell ref="U31:V31"/>
    <mergeCell ref="W31:X31"/>
    <mergeCell ref="Y31:Z31"/>
    <mergeCell ref="AA31:AB31"/>
    <mergeCell ref="AG8:AH8"/>
    <mergeCell ref="W8:X8"/>
    <mergeCell ref="Y8:Z8"/>
    <mergeCell ref="AA8:AB8"/>
    <mergeCell ref="AC8:AD8"/>
    <mergeCell ref="AC9:AD9"/>
    <mergeCell ref="AE9:AF9"/>
    <mergeCell ref="AE8:AF8"/>
    <mergeCell ref="W9:X9"/>
    <mergeCell ref="Y9:Z9"/>
    <mergeCell ref="AA9:AB9"/>
    <mergeCell ref="U9:V9"/>
    <mergeCell ref="O8:P8"/>
    <mergeCell ref="Q8:R8"/>
    <mergeCell ref="S8:T8"/>
    <mergeCell ref="M8:N8"/>
    <mergeCell ref="U8:V8"/>
    <mergeCell ref="G6:H6"/>
    <mergeCell ref="I6:J6"/>
    <mergeCell ref="K6:L6"/>
    <mergeCell ref="M6:N6"/>
    <mergeCell ref="U7:V7"/>
    <mergeCell ref="O7:P7"/>
    <mergeCell ref="Q7:R7"/>
    <mergeCell ref="S7:T7"/>
    <mergeCell ref="O6:P6"/>
    <mergeCell ref="Q6:R6"/>
    <mergeCell ref="S6:T6"/>
    <mergeCell ref="U6:V6"/>
    <mergeCell ref="G31:H31"/>
    <mergeCell ref="I31:J31"/>
    <mergeCell ref="K31:L31"/>
    <mergeCell ref="M31:N31"/>
    <mergeCell ref="O31:P31"/>
    <mergeCell ref="O9:P9"/>
    <mergeCell ref="Q9:R9"/>
    <mergeCell ref="S9:T9"/>
    <mergeCell ref="Q31:R31"/>
    <mergeCell ref="S31:T31"/>
    <mergeCell ref="A8:B8"/>
    <mergeCell ref="G9:H9"/>
    <mergeCell ref="G8:H8"/>
    <mergeCell ref="I9:J9"/>
    <mergeCell ref="K9:L9"/>
    <mergeCell ref="M9:N9"/>
    <mergeCell ref="G2:H2"/>
    <mergeCell ref="I2:J2"/>
    <mergeCell ref="K2:L2"/>
    <mergeCell ref="M2:N2"/>
    <mergeCell ref="G7:H7"/>
    <mergeCell ref="I7:J7"/>
    <mergeCell ref="K7:L7"/>
    <mergeCell ref="M7:N7"/>
    <mergeCell ref="G5:H5"/>
    <mergeCell ref="I5:J5"/>
    <mergeCell ref="K5:L5"/>
    <mergeCell ref="M5:N5"/>
    <mergeCell ref="D8:D10"/>
    <mergeCell ref="E6:F6"/>
    <mergeCell ref="E8:E10"/>
    <mergeCell ref="F8:F10"/>
    <mergeCell ref="I8:J8"/>
    <mergeCell ref="K8:L8"/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</mergeCells>
  <conditionalFormatting sqref="A11:B30">
    <cfRule type="cellIs" dxfId="20" priority="1" operator="equal">
      <formula>0</formula>
    </cfRule>
  </conditionalFormatting>
  <pageMargins left="0.25" right="0.25" top="0.25" bottom="0.25" header="0.5" footer="0.5"/>
  <pageSetup scale="74" fitToHeight="0" orientation="landscape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A1:ACY34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7" sqref="E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72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  <c r="AI2" s="138" t="s">
        <v>139</v>
      </c>
      <c r="AJ2" s="139"/>
      <c r="AK2" s="134" t="s">
        <v>140</v>
      </c>
      <c r="AL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0.71794871794871795</v>
      </c>
      <c r="E3" s="57">
        <f>SUM(E11:E30)-E4+E5</f>
        <v>196</v>
      </c>
      <c r="F3" s="101">
        <f>SUM(F11:F30)</f>
        <v>77</v>
      </c>
      <c r="G3" s="105">
        <f t="shared" ref="G3:AL3" si="0">SUM(G11:G30)</f>
        <v>14</v>
      </c>
      <c r="H3" s="59">
        <f t="shared" si="0"/>
        <v>6</v>
      </c>
      <c r="I3" s="58">
        <f t="shared" si="0"/>
        <v>11</v>
      </c>
      <c r="J3" s="59">
        <f t="shared" si="0"/>
        <v>9</v>
      </c>
      <c r="K3" s="58">
        <f t="shared" si="0"/>
        <v>0</v>
      </c>
      <c r="L3" s="59">
        <f t="shared" si="0"/>
        <v>0</v>
      </c>
      <c r="M3" s="58">
        <f t="shared" si="0"/>
        <v>14</v>
      </c>
      <c r="N3" s="59">
        <f t="shared" si="0"/>
        <v>6</v>
      </c>
      <c r="O3" s="58">
        <f t="shared" si="0"/>
        <v>11</v>
      </c>
      <c r="P3" s="59">
        <f t="shared" si="0"/>
        <v>9</v>
      </c>
      <c r="Q3" s="58">
        <f t="shared" si="0"/>
        <v>17</v>
      </c>
      <c r="R3" s="59">
        <f t="shared" si="0"/>
        <v>3</v>
      </c>
      <c r="S3" s="58">
        <f t="shared" si="0"/>
        <v>12</v>
      </c>
      <c r="T3" s="59">
        <f t="shared" si="0"/>
        <v>8</v>
      </c>
      <c r="U3" s="58">
        <f t="shared" si="0"/>
        <v>16</v>
      </c>
      <c r="V3" s="59">
        <f t="shared" si="0"/>
        <v>4</v>
      </c>
      <c r="W3" s="58">
        <f t="shared" si="0"/>
        <v>17</v>
      </c>
      <c r="X3" s="59">
        <f t="shared" si="0"/>
        <v>3</v>
      </c>
      <c r="Y3" s="58">
        <f t="shared" si="0"/>
        <v>0</v>
      </c>
      <c r="Z3" s="59">
        <f t="shared" si="0"/>
        <v>0</v>
      </c>
      <c r="AA3" s="58">
        <f t="shared" si="0"/>
        <v>17</v>
      </c>
      <c r="AB3" s="59">
        <f t="shared" si="0"/>
        <v>3</v>
      </c>
      <c r="AC3" s="58">
        <f t="shared" si="0"/>
        <v>13</v>
      </c>
      <c r="AD3" s="59">
        <f t="shared" si="0"/>
        <v>7</v>
      </c>
      <c r="AE3" s="58">
        <f t="shared" si="0"/>
        <v>19</v>
      </c>
      <c r="AF3" s="59">
        <f t="shared" si="0"/>
        <v>1</v>
      </c>
      <c r="AG3" s="58">
        <f t="shared" si="0"/>
        <v>10</v>
      </c>
      <c r="AH3" s="59">
        <f t="shared" si="0"/>
        <v>10</v>
      </c>
      <c r="AI3" s="58">
        <f t="shared" si="0"/>
        <v>12</v>
      </c>
      <c r="AJ3" s="59">
        <f t="shared" si="0"/>
        <v>8</v>
      </c>
      <c r="AK3" s="58">
        <f t="shared" si="0"/>
        <v>0</v>
      </c>
      <c r="AL3" s="59">
        <f t="shared" si="0"/>
        <v>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  <c r="AI4" s="140"/>
      <c r="AJ4" s="141"/>
      <c r="AK4" s="142"/>
      <c r="AL4" s="143"/>
    </row>
    <row r="5" spans="1:779" ht="15" customHeight="1" thickBot="1">
      <c r="A5" s="64" t="s">
        <v>42</v>
      </c>
      <c r="B5" s="65"/>
      <c r="C5" s="65"/>
      <c r="D5" s="65"/>
      <c r="E5" s="66">
        <f>SUM(G5:AK5)</f>
        <v>13</v>
      </c>
      <c r="F5" s="103"/>
      <c r="G5" s="155">
        <v>1</v>
      </c>
      <c r="H5" s="143"/>
      <c r="I5" s="142">
        <v>1</v>
      </c>
      <c r="J5" s="143"/>
      <c r="K5" s="142"/>
      <c r="L5" s="143"/>
      <c r="M5" s="142">
        <v>1</v>
      </c>
      <c r="N5" s="143"/>
      <c r="O5" s="142">
        <v>1</v>
      </c>
      <c r="P5" s="143"/>
      <c r="Q5" s="142">
        <v>1</v>
      </c>
      <c r="R5" s="143"/>
      <c r="S5" s="142">
        <v>1</v>
      </c>
      <c r="T5" s="143"/>
      <c r="U5" s="142">
        <v>1</v>
      </c>
      <c r="V5" s="143"/>
      <c r="W5" s="142">
        <v>1</v>
      </c>
      <c r="X5" s="143"/>
      <c r="Y5" s="142"/>
      <c r="Z5" s="143"/>
      <c r="AA5" s="142">
        <v>1</v>
      </c>
      <c r="AB5" s="143"/>
      <c r="AC5" s="142">
        <v>1</v>
      </c>
      <c r="AD5" s="143"/>
      <c r="AE5" s="140">
        <v>1</v>
      </c>
      <c r="AF5" s="141"/>
      <c r="AG5" s="142">
        <v>1</v>
      </c>
      <c r="AH5" s="143"/>
      <c r="AI5" s="140">
        <v>1</v>
      </c>
      <c r="AJ5" s="141"/>
      <c r="AK5" s="142"/>
      <c r="AL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SUM(G6:AK6)</f>
        <v>710</v>
      </c>
      <c r="F6" s="160"/>
      <c r="G6" s="168">
        <v>100</v>
      </c>
      <c r="H6" s="147"/>
      <c r="I6" s="146">
        <v>50</v>
      </c>
      <c r="J6" s="147"/>
      <c r="K6" s="146"/>
      <c r="L6" s="147"/>
      <c r="M6" s="146">
        <v>60</v>
      </c>
      <c r="N6" s="147"/>
      <c r="O6" s="146">
        <v>50</v>
      </c>
      <c r="P6" s="147"/>
      <c r="Q6" s="146">
        <v>50</v>
      </c>
      <c r="R6" s="147"/>
      <c r="S6" s="146">
        <v>50</v>
      </c>
      <c r="T6" s="147"/>
      <c r="U6" s="146">
        <v>50</v>
      </c>
      <c r="V6" s="147"/>
      <c r="W6" s="146">
        <v>50</v>
      </c>
      <c r="X6" s="147"/>
      <c r="Y6" s="146"/>
      <c r="Z6" s="147"/>
      <c r="AA6" s="146">
        <v>50</v>
      </c>
      <c r="AB6" s="147"/>
      <c r="AC6" s="146">
        <v>50</v>
      </c>
      <c r="AD6" s="147"/>
      <c r="AE6" s="144">
        <v>50</v>
      </c>
      <c r="AF6" s="145"/>
      <c r="AG6" s="146">
        <v>50</v>
      </c>
      <c r="AH6" s="147"/>
      <c r="AI6" s="144">
        <v>50</v>
      </c>
      <c r="AJ6" s="145"/>
      <c r="AK6" s="146"/>
      <c r="AL6" s="147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148"/>
      <c r="AJ7" s="148"/>
      <c r="AK7" s="149"/>
      <c r="AL7" s="149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  <c r="AI8" s="134" t="s">
        <v>13</v>
      </c>
      <c r="AJ8" s="135"/>
      <c r="AK8" s="134" t="s">
        <v>14</v>
      </c>
      <c r="AL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45670</v>
      </c>
      <c r="H9" s="137"/>
      <c r="I9" s="136">
        <f>G9+7</f>
        <v>45677</v>
      </c>
      <c r="J9" s="137"/>
      <c r="K9" s="136">
        <v>45684</v>
      </c>
      <c r="L9" s="137"/>
      <c r="M9" s="136">
        <v>45691</v>
      </c>
      <c r="N9" s="137"/>
      <c r="O9" s="136">
        <v>45698</v>
      </c>
      <c r="P9" s="137"/>
      <c r="Q9" s="136">
        <v>45712</v>
      </c>
      <c r="R9" s="137"/>
      <c r="S9" s="136">
        <v>45719</v>
      </c>
      <c r="T9" s="137"/>
      <c r="U9" s="136">
        <v>45726</v>
      </c>
      <c r="V9" s="137"/>
      <c r="W9" s="136">
        <v>45733</v>
      </c>
      <c r="X9" s="137"/>
      <c r="Y9" s="136">
        <v>45740</v>
      </c>
      <c r="Z9" s="137"/>
      <c r="AA9" s="136">
        <v>45747</v>
      </c>
      <c r="AB9" s="137"/>
      <c r="AC9" s="136">
        <v>45754</v>
      </c>
      <c r="AD9" s="137"/>
      <c r="AE9" s="136">
        <v>45761</v>
      </c>
      <c r="AF9" s="137"/>
      <c r="AG9" s="136">
        <v>45768</v>
      </c>
      <c r="AH9" s="137"/>
      <c r="AI9" s="136">
        <v>45775</v>
      </c>
      <c r="AJ9" s="137"/>
      <c r="AK9" s="136">
        <v>45782</v>
      </c>
      <c r="AL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10</v>
      </c>
      <c r="B11" s="87">
        <f>IF($B$9-(E11+F11)&lt;0,0,$B$9-(E11+F11))</f>
        <v>0</v>
      </c>
      <c r="C11" s="88" t="s">
        <v>97</v>
      </c>
      <c r="D11" s="89">
        <f>IF(E11=0,0,(E11/(E11+F11)))</f>
        <v>0.79411764705882348</v>
      </c>
      <c r="E11" s="90">
        <f>G11+I11+K11+M11+O11+Q11+S11+U11+W11+Y11+AA11+AC11+AE11+AG11+AI11+AK11</f>
        <v>27</v>
      </c>
      <c r="F11" s="104">
        <f>H11+J11+L11+N11+P11+R11+T11+V11+X11+Z11+AB11+AD11+AF11+AH11+AJ11+AL11</f>
        <v>7</v>
      </c>
      <c r="G11" s="91">
        <v>2</v>
      </c>
      <c r="H11" s="9">
        <v>0</v>
      </c>
      <c r="I11" s="10">
        <v>3</v>
      </c>
      <c r="J11" s="9">
        <v>1</v>
      </c>
      <c r="K11" s="10"/>
      <c r="L11" s="9"/>
      <c r="M11" s="10">
        <v>1</v>
      </c>
      <c r="N11" s="9">
        <v>3</v>
      </c>
      <c r="O11" s="10">
        <v>0</v>
      </c>
      <c r="P11" s="9">
        <v>1</v>
      </c>
      <c r="Q11" s="10">
        <v>2</v>
      </c>
      <c r="R11" s="9">
        <v>0</v>
      </c>
      <c r="S11" s="10">
        <v>3</v>
      </c>
      <c r="T11" s="9">
        <v>1</v>
      </c>
      <c r="U11" s="10">
        <v>2</v>
      </c>
      <c r="V11" s="9">
        <v>0</v>
      </c>
      <c r="W11" s="10">
        <v>1</v>
      </c>
      <c r="X11" s="9">
        <v>0</v>
      </c>
      <c r="Y11" s="10"/>
      <c r="Z11" s="9"/>
      <c r="AA11" s="10">
        <v>1</v>
      </c>
      <c r="AB11" s="9">
        <v>1</v>
      </c>
      <c r="AC11" s="10">
        <v>4</v>
      </c>
      <c r="AD11" s="9">
        <v>0</v>
      </c>
      <c r="AE11" s="10">
        <v>4</v>
      </c>
      <c r="AF11" s="9">
        <v>0</v>
      </c>
      <c r="AG11" s="10">
        <v>2</v>
      </c>
      <c r="AH11" s="9">
        <v>0</v>
      </c>
      <c r="AI11" s="10">
        <v>2</v>
      </c>
      <c r="AJ11" s="9">
        <v>0</v>
      </c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0</v>
      </c>
      <c r="B12" s="94">
        <f t="shared" ref="B12:B30" si="2">IF($B$9-(E12+F12)&lt;0,0,$B$9-(E12+F12))</f>
        <v>0</v>
      </c>
      <c r="C12" s="95" t="s">
        <v>98</v>
      </c>
      <c r="D12" s="89">
        <f t="shared" ref="D12:D30" si="3">IF(E12=0,0,(E12/(E12+F12)))</f>
        <v>0.78431372549019607</v>
      </c>
      <c r="E12" s="90">
        <f t="shared" ref="E12:E30" si="4">G12+I12+K12+M12+O12+Q12+S12+U12+W12+Y12+AA12+AC12+AE12+AG12+AI12+AK12</f>
        <v>40</v>
      </c>
      <c r="F12" s="104">
        <f t="shared" ref="F12:F30" si="5">H12+J12+L12+N12+P12+R12+T12+V12+X12+Z12+AB12+AD12+AF12+AH12+AJ12+AL12</f>
        <v>11</v>
      </c>
      <c r="G12" s="96">
        <v>3</v>
      </c>
      <c r="H12" s="12">
        <v>1</v>
      </c>
      <c r="I12" s="13">
        <v>1</v>
      </c>
      <c r="J12" s="12">
        <v>3</v>
      </c>
      <c r="K12" s="13"/>
      <c r="L12" s="12"/>
      <c r="M12" s="13">
        <v>3</v>
      </c>
      <c r="N12" s="12">
        <v>1</v>
      </c>
      <c r="O12" s="13">
        <v>3</v>
      </c>
      <c r="P12" s="12">
        <v>1</v>
      </c>
      <c r="Q12" s="13">
        <v>3</v>
      </c>
      <c r="R12" s="12">
        <v>1</v>
      </c>
      <c r="S12" s="13">
        <v>3</v>
      </c>
      <c r="T12" s="12">
        <v>1</v>
      </c>
      <c r="U12" s="13">
        <v>3</v>
      </c>
      <c r="V12" s="12">
        <v>1</v>
      </c>
      <c r="W12" s="13">
        <v>3</v>
      </c>
      <c r="X12" s="12">
        <v>0</v>
      </c>
      <c r="Y12" s="13"/>
      <c r="Z12" s="12"/>
      <c r="AA12" s="13">
        <v>4</v>
      </c>
      <c r="AB12" s="12">
        <v>0</v>
      </c>
      <c r="AC12" s="13">
        <v>3</v>
      </c>
      <c r="AD12" s="12">
        <v>1</v>
      </c>
      <c r="AE12" s="13">
        <v>4</v>
      </c>
      <c r="AF12" s="12">
        <v>0</v>
      </c>
      <c r="AG12" s="13">
        <v>3</v>
      </c>
      <c r="AH12" s="12">
        <v>1</v>
      </c>
      <c r="AI12" s="13">
        <v>4</v>
      </c>
      <c r="AJ12" s="12">
        <v>0</v>
      </c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0</v>
      </c>
      <c r="B13" s="94">
        <f t="shared" si="2"/>
        <v>0</v>
      </c>
      <c r="C13" s="95" t="s">
        <v>99</v>
      </c>
      <c r="D13" s="89">
        <f t="shared" si="3"/>
        <v>0.64444444444444449</v>
      </c>
      <c r="E13" s="90">
        <f t="shared" si="4"/>
        <v>29</v>
      </c>
      <c r="F13" s="104">
        <f t="shared" si="5"/>
        <v>16</v>
      </c>
      <c r="G13" s="96">
        <v>1</v>
      </c>
      <c r="H13" s="12">
        <v>1</v>
      </c>
      <c r="I13" s="13">
        <v>0</v>
      </c>
      <c r="J13" s="12">
        <v>4</v>
      </c>
      <c r="K13" s="13"/>
      <c r="L13" s="12"/>
      <c r="M13" s="13">
        <v>3</v>
      </c>
      <c r="N13" s="12">
        <v>1</v>
      </c>
      <c r="O13" s="13">
        <v>1</v>
      </c>
      <c r="P13" s="12">
        <v>2</v>
      </c>
      <c r="Q13" s="13">
        <v>3</v>
      </c>
      <c r="R13" s="12">
        <v>1</v>
      </c>
      <c r="S13" s="13">
        <v>3</v>
      </c>
      <c r="T13" s="12">
        <v>1</v>
      </c>
      <c r="U13" s="13">
        <v>2</v>
      </c>
      <c r="V13" s="12">
        <v>0</v>
      </c>
      <c r="W13" s="13">
        <v>4</v>
      </c>
      <c r="X13" s="12">
        <v>0</v>
      </c>
      <c r="Y13" s="13"/>
      <c r="Z13" s="12"/>
      <c r="AA13" s="13">
        <v>2</v>
      </c>
      <c r="AB13" s="12">
        <v>2</v>
      </c>
      <c r="AC13" s="13">
        <v>3</v>
      </c>
      <c r="AD13" s="12">
        <v>1</v>
      </c>
      <c r="AE13" s="13">
        <v>4</v>
      </c>
      <c r="AF13" s="12">
        <v>0</v>
      </c>
      <c r="AG13" s="13">
        <v>2</v>
      </c>
      <c r="AH13" s="12">
        <v>2</v>
      </c>
      <c r="AI13" s="13">
        <v>1</v>
      </c>
      <c r="AJ13" s="12">
        <v>1</v>
      </c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25</v>
      </c>
      <c r="B14" s="94">
        <f t="shared" si="2"/>
        <v>3</v>
      </c>
      <c r="C14" s="95" t="s">
        <v>100</v>
      </c>
      <c r="D14" s="89">
        <f t="shared" si="3"/>
        <v>0.47368421052631576</v>
      </c>
      <c r="E14" s="90">
        <f t="shared" si="4"/>
        <v>9</v>
      </c>
      <c r="F14" s="104">
        <f t="shared" si="5"/>
        <v>10</v>
      </c>
      <c r="G14" s="96">
        <v>1</v>
      </c>
      <c r="H14" s="12">
        <v>1</v>
      </c>
      <c r="I14" s="13"/>
      <c r="J14" s="12"/>
      <c r="K14" s="13"/>
      <c r="L14" s="12"/>
      <c r="M14" s="13">
        <v>1</v>
      </c>
      <c r="N14" s="12">
        <v>1</v>
      </c>
      <c r="O14" s="13"/>
      <c r="P14" s="12"/>
      <c r="Q14" s="13">
        <v>1</v>
      </c>
      <c r="R14" s="12">
        <v>1</v>
      </c>
      <c r="S14" s="13"/>
      <c r="T14" s="12"/>
      <c r="U14" s="13">
        <v>0</v>
      </c>
      <c r="V14" s="12">
        <v>1</v>
      </c>
      <c r="W14" s="13">
        <v>3</v>
      </c>
      <c r="X14" s="12">
        <v>1</v>
      </c>
      <c r="Y14" s="13"/>
      <c r="Z14" s="12"/>
      <c r="AA14" s="13">
        <v>2</v>
      </c>
      <c r="AB14" s="12">
        <v>0</v>
      </c>
      <c r="AC14" s="13">
        <v>1</v>
      </c>
      <c r="AD14" s="12">
        <v>1</v>
      </c>
      <c r="AE14" s="13"/>
      <c r="AF14" s="12"/>
      <c r="AG14" s="13">
        <v>0</v>
      </c>
      <c r="AH14" s="12">
        <v>2</v>
      </c>
      <c r="AI14" s="13">
        <v>0</v>
      </c>
      <c r="AJ14" s="12">
        <v>2</v>
      </c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24</v>
      </c>
      <c r="B15" s="94">
        <f t="shared" si="2"/>
        <v>2</v>
      </c>
      <c r="C15" s="95" t="s">
        <v>101</v>
      </c>
      <c r="D15" s="89">
        <f t="shared" si="3"/>
        <v>0.65</v>
      </c>
      <c r="E15" s="90">
        <f t="shared" si="4"/>
        <v>13</v>
      </c>
      <c r="F15" s="104">
        <f t="shared" si="5"/>
        <v>7</v>
      </c>
      <c r="G15" s="96">
        <v>2</v>
      </c>
      <c r="H15" s="12">
        <v>2</v>
      </c>
      <c r="I15" s="13">
        <v>4</v>
      </c>
      <c r="J15" s="12">
        <v>0</v>
      </c>
      <c r="K15" s="13"/>
      <c r="L15" s="12"/>
      <c r="M15" s="13"/>
      <c r="N15" s="12"/>
      <c r="O15" s="13">
        <v>1</v>
      </c>
      <c r="P15" s="12">
        <v>3</v>
      </c>
      <c r="Q15" s="13"/>
      <c r="R15" s="12"/>
      <c r="S15" s="13"/>
      <c r="T15" s="12"/>
      <c r="U15" s="13">
        <v>4</v>
      </c>
      <c r="V15" s="12">
        <v>0</v>
      </c>
      <c r="W15" s="13">
        <v>2</v>
      </c>
      <c r="X15" s="12">
        <v>2</v>
      </c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13"/>
      <c r="AJ15" s="12"/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0</v>
      </c>
      <c r="B16" s="94">
        <f t="shared" si="2"/>
        <v>0</v>
      </c>
      <c r="C16" s="95" t="s">
        <v>102</v>
      </c>
      <c r="D16" s="89">
        <f t="shared" si="3"/>
        <v>0.73469387755102045</v>
      </c>
      <c r="E16" s="90">
        <f t="shared" si="4"/>
        <v>36</v>
      </c>
      <c r="F16" s="104">
        <f t="shared" si="5"/>
        <v>13</v>
      </c>
      <c r="G16" s="96">
        <v>3</v>
      </c>
      <c r="H16" s="12">
        <v>1</v>
      </c>
      <c r="I16" s="13">
        <v>3</v>
      </c>
      <c r="J16" s="12">
        <v>1</v>
      </c>
      <c r="K16" s="13"/>
      <c r="L16" s="12"/>
      <c r="M16" s="13">
        <v>4</v>
      </c>
      <c r="N16" s="12">
        <v>0</v>
      </c>
      <c r="O16" s="13">
        <v>4</v>
      </c>
      <c r="P16" s="12">
        <v>0</v>
      </c>
      <c r="Q16" s="13">
        <v>4</v>
      </c>
      <c r="R16" s="12">
        <v>0</v>
      </c>
      <c r="S16" s="13">
        <v>1</v>
      </c>
      <c r="T16" s="12">
        <v>3</v>
      </c>
      <c r="U16" s="13">
        <v>3</v>
      </c>
      <c r="V16" s="12">
        <v>0</v>
      </c>
      <c r="W16" s="13">
        <v>4</v>
      </c>
      <c r="X16" s="12">
        <v>0</v>
      </c>
      <c r="Y16" s="13"/>
      <c r="Z16" s="12"/>
      <c r="AA16" s="13">
        <v>4</v>
      </c>
      <c r="AB16" s="12">
        <v>0</v>
      </c>
      <c r="AC16" s="13">
        <v>1</v>
      </c>
      <c r="AD16" s="12">
        <v>3</v>
      </c>
      <c r="AE16" s="13">
        <v>4</v>
      </c>
      <c r="AF16" s="12">
        <v>0</v>
      </c>
      <c r="AG16" s="13">
        <v>1</v>
      </c>
      <c r="AH16" s="12">
        <v>3</v>
      </c>
      <c r="AI16" s="13">
        <v>0</v>
      </c>
      <c r="AJ16" s="12">
        <v>2</v>
      </c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24</v>
      </c>
      <c r="B17" s="94">
        <f t="shared" si="2"/>
        <v>2</v>
      </c>
      <c r="C17" s="95" t="s">
        <v>103</v>
      </c>
      <c r="D17" s="89">
        <f t="shared" si="3"/>
        <v>0.8</v>
      </c>
      <c r="E17" s="90">
        <f t="shared" si="4"/>
        <v>16</v>
      </c>
      <c r="F17" s="104">
        <f t="shared" si="5"/>
        <v>4</v>
      </c>
      <c r="G17" s="96">
        <v>2</v>
      </c>
      <c r="H17" s="12">
        <v>0</v>
      </c>
      <c r="I17" s="13"/>
      <c r="J17" s="12"/>
      <c r="K17" s="13"/>
      <c r="L17" s="12"/>
      <c r="M17" s="13">
        <v>2</v>
      </c>
      <c r="N17" s="12">
        <v>0</v>
      </c>
      <c r="O17" s="13">
        <v>2</v>
      </c>
      <c r="P17" s="12">
        <v>2</v>
      </c>
      <c r="Q17" s="13">
        <v>4</v>
      </c>
      <c r="R17" s="12">
        <v>0</v>
      </c>
      <c r="S17" s="13"/>
      <c r="T17" s="12"/>
      <c r="U17" s="13">
        <v>2</v>
      </c>
      <c r="V17" s="12">
        <v>2</v>
      </c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13">
        <v>4</v>
      </c>
      <c r="AJ17" s="12">
        <v>0</v>
      </c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22</v>
      </c>
      <c r="B18" s="94">
        <f t="shared" si="2"/>
        <v>0</v>
      </c>
      <c r="C18" s="95" t="s">
        <v>149</v>
      </c>
      <c r="D18" s="89">
        <f t="shared" si="3"/>
        <v>0.59090909090909094</v>
      </c>
      <c r="E18" s="90">
        <f t="shared" si="4"/>
        <v>13</v>
      </c>
      <c r="F18" s="104">
        <f t="shared" si="5"/>
        <v>9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>
        <v>2</v>
      </c>
      <c r="T18" s="12">
        <v>2</v>
      </c>
      <c r="U18" s="13"/>
      <c r="V18" s="12"/>
      <c r="W18" s="13"/>
      <c r="X18" s="12"/>
      <c r="Y18" s="13"/>
      <c r="Z18" s="12"/>
      <c r="AA18" s="13">
        <v>4</v>
      </c>
      <c r="AB18" s="12">
        <v>0</v>
      </c>
      <c r="AC18" s="13">
        <v>1</v>
      </c>
      <c r="AD18" s="12">
        <v>1</v>
      </c>
      <c r="AE18" s="13">
        <v>3</v>
      </c>
      <c r="AF18" s="12">
        <v>1</v>
      </c>
      <c r="AG18" s="13">
        <v>2</v>
      </c>
      <c r="AH18" s="12">
        <v>2</v>
      </c>
      <c r="AI18" s="13">
        <v>1</v>
      </c>
      <c r="AJ18" s="12">
        <v>3</v>
      </c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90">
        <f t="shared" si="4"/>
        <v>0</v>
      </c>
      <c r="F19" s="104">
        <f t="shared" si="5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5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  <row r="33" spans="3:3" ht="15" customHeight="1">
      <c r="C33" s="62" t="s">
        <v>154</v>
      </c>
    </row>
    <row r="34" spans="3:3" ht="15" customHeight="1">
      <c r="C34" s="62" t="s">
        <v>155</v>
      </c>
    </row>
  </sheetData>
  <mergeCells count="131"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</mergeCells>
  <conditionalFormatting sqref="A11:B30">
    <cfRule type="cellIs" dxfId="19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7" sqref="E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73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  <c r="AI2" s="138" t="s">
        <v>139</v>
      </c>
      <c r="AJ2" s="139"/>
      <c r="AK2" s="134" t="s">
        <v>140</v>
      </c>
      <c r="AL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0.5</v>
      </c>
      <c r="E3" s="57">
        <f>SUM(E11:E30)-E4+E5</f>
        <v>126</v>
      </c>
      <c r="F3" s="101">
        <f>SUM(F11:F30)</f>
        <v>126</v>
      </c>
      <c r="G3" s="105">
        <f t="shared" ref="G3:AL3" si="0">SUM(G11:G30)</f>
        <v>10</v>
      </c>
      <c r="H3" s="59">
        <f t="shared" si="0"/>
        <v>10</v>
      </c>
      <c r="I3" s="58">
        <f t="shared" si="0"/>
        <v>10</v>
      </c>
      <c r="J3" s="59">
        <f t="shared" si="0"/>
        <v>10</v>
      </c>
      <c r="K3" s="58">
        <f t="shared" si="0"/>
        <v>11</v>
      </c>
      <c r="L3" s="59">
        <f t="shared" si="0"/>
        <v>9</v>
      </c>
      <c r="M3" s="58">
        <f t="shared" si="0"/>
        <v>6</v>
      </c>
      <c r="N3" s="59">
        <f t="shared" si="0"/>
        <v>14</v>
      </c>
      <c r="O3" s="58">
        <f t="shared" si="0"/>
        <v>13</v>
      </c>
      <c r="P3" s="59">
        <f t="shared" si="0"/>
        <v>7</v>
      </c>
      <c r="Q3" s="58">
        <f t="shared" si="0"/>
        <v>0</v>
      </c>
      <c r="R3" s="59">
        <f t="shared" si="0"/>
        <v>0</v>
      </c>
      <c r="S3" s="58">
        <f t="shared" si="0"/>
        <v>0</v>
      </c>
      <c r="T3" s="59">
        <f t="shared" si="0"/>
        <v>0</v>
      </c>
      <c r="U3" s="58">
        <f t="shared" si="0"/>
        <v>8</v>
      </c>
      <c r="V3" s="59">
        <f t="shared" si="0"/>
        <v>12</v>
      </c>
      <c r="W3" s="58">
        <f t="shared" si="0"/>
        <v>12</v>
      </c>
      <c r="X3" s="59">
        <f t="shared" si="0"/>
        <v>8</v>
      </c>
      <c r="Y3" s="58">
        <f t="shared" si="0"/>
        <v>10</v>
      </c>
      <c r="Z3" s="59">
        <f t="shared" si="0"/>
        <v>10</v>
      </c>
      <c r="AA3" s="58">
        <f t="shared" si="0"/>
        <v>3</v>
      </c>
      <c r="AB3" s="59">
        <f t="shared" si="0"/>
        <v>17</v>
      </c>
      <c r="AC3" s="58">
        <f t="shared" si="0"/>
        <v>12</v>
      </c>
      <c r="AD3" s="59">
        <f t="shared" si="0"/>
        <v>8</v>
      </c>
      <c r="AE3" s="58">
        <f t="shared" si="0"/>
        <v>0</v>
      </c>
      <c r="AF3" s="59">
        <f t="shared" si="0"/>
        <v>0</v>
      </c>
      <c r="AG3" s="58">
        <f t="shared" si="0"/>
        <v>9</v>
      </c>
      <c r="AH3" s="59">
        <f t="shared" si="0"/>
        <v>11</v>
      </c>
      <c r="AI3" s="58">
        <f t="shared" si="0"/>
        <v>10</v>
      </c>
      <c r="AJ3" s="59">
        <f t="shared" si="0"/>
        <v>10</v>
      </c>
      <c r="AK3" s="58">
        <f t="shared" si="0"/>
        <v>0</v>
      </c>
      <c r="AL3" s="59">
        <f t="shared" si="0"/>
        <v>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  <c r="AI4" s="140"/>
      <c r="AJ4" s="141"/>
      <c r="AK4" s="142"/>
      <c r="AL4" s="143"/>
    </row>
    <row r="5" spans="1:779" ht="15" customHeight="1" thickBot="1">
      <c r="A5" s="64" t="s">
        <v>42</v>
      </c>
      <c r="B5" s="65"/>
      <c r="C5" s="65"/>
      <c r="D5" s="65"/>
      <c r="E5" s="66">
        <f>SUM(G5:AK5)</f>
        <v>12</v>
      </c>
      <c r="F5" s="103"/>
      <c r="G5" s="155">
        <v>1</v>
      </c>
      <c r="H5" s="143"/>
      <c r="I5" s="142">
        <v>1</v>
      </c>
      <c r="J5" s="143"/>
      <c r="K5" s="142">
        <v>1</v>
      </c>
      <c r="L5" s="143"/>
      <c r="M5" s="142">
        <v>1</v>
      </c>
      <c r="N5" s="143"/>
      <c r="O5" s="142">
        <v>1</v>
      </c>
      <c r="P5" s="143"/>
      <c r="Q5" s="142"/>
      <c r="R5" s="143"/>
      <c r="S5" s="142"/>
      <c r="T5" s="143"/>
      <c r="U5" s="142">
        <v>1</v>
      </c>
      <c r="V5" s="143"/>
      <c r="W5" s="142">
        <v>1</v>
      </c>
      <c r="X5" s="143"/>
      <c r="Y5" s="142">
        <v>1</v>
      </c>
      <c r="Z5" s="143"/>
      <c r="AA5" s="142">
        <v>1</v>
      </c>
      <c r="AB5" s="143"/>
      <c r="AC5" s="142">
        <v>1</v>
      </c>
      <c r="AD5" s="143"/>
      <c r="AE5" s="140"/>
      <c r="AF5" s="141"/>
      <c r="AG5" s="142">
        <v>1</v>
      </c>
      <c r="AH5" s="143"/>
      <c r="AI5" s="140">
        <v>1</v>
      </c>
      <c r="AJ5" s="141"/>
      <c r="AK5" s="142"/>
      <c r="AL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SUM(G6:AK6)</f>
        <v>620</v>
      </c>
      <c r="F6" s="160"/>
      <c r="G6" s="168">
        <v>50</v>
      </c>
      <c r="H6" s="147"/>
      <c r="I6" s="146">
        <v>50</v>
      </c>
      <c r="J6" s="147"/>
      <c r="K6" s="146">
        <v>50</v>
      </c>
      <c r="L6" s="147"/>
      <c r="M6" s="146">
        <v>50</v>
      </c>
      <c r="N6" s="147"/>
      <c r="O6" s="146">
        <v>70</v>
      </c>
      <c r="P6" s="147"/>
      <c r="Q6" s="146"/>
      <c r="R6" s="147"/>
      <c r="S6" s="146"/>
      <c r="T6" s="147"/>
      <c r="U6" s="146">
        <v>50</v>
      </c>
      <c r="V6" s="147"/>
      <c r="W6" s="146">
        <v>50</v>
      </c>
      <c r="X6" s="147"/>
      <c r="Y6" s="146">
        <v>50</v>
      </c>
      <c r="Z6" s="147"/>
      <c r="AA6" s="146">
        <v>50</v>
      </c>
      <c r="AB6" s="147"/>
      <c r="AC6" s="146">
        <v>50</v>
      </c>
      <c r="AD6" s="147"/>
      <c r="AE6" s="144"/>
      <c r="AF6" s="145"/>
      <c r="AG6" s="146">
        <v>50</v>
      </c>
      <c r="AH6" s="147"/>
      <c r="AI6" s="144">
        <v>50</v>
      </c>
      <c r="AJ6" s="145"/>
      <c r="AK6" s="146"/>
      <c r="AL6" s="147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148"/>
      <c r="AJ7" s="148"/>
      <c r="AK7" s="149"/>
      <c r="AL7" s="149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  <c r="AI8" s="134" t="s">
        <v>13</v>
      </c>
      <c r="AJ8" s="135"/>
      <c r="AK8" s="134" t="s">
        <v>14</v>
      </c>
      <c r="AL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45670</v>
      </c>
      <c r="H9" s="137"/>
      <c r="I9" s="136">
        <f>G9+7</f>
        <v>45677</v>
      </c>
      <c r="J9" s="137"/>
      <c r="K9" s="136">
        <v>45684</v>
      </c>
      <c r="L9" s="137"/>
      <c r="M9" s="136">
        <v>45691</v>
      </c>
      <c r="N9" s="137"/>
      <c r="O9" s="136">
        <v>45698</v>
      </c>
      <c r="P9" s="137"/>
      <c r="Q9" s="136">
        <v>45712</v>
      </c>
      <c r="R9" s="137"/>
      <c r="S9" s="136">
        <v>45719</v>
      </c>
      <c r="T9" s="137"/>
      <c r="U9" s="136">
        <v>45726</v>
      </c>
      <c r="V9" s="137"/>
      <c r="W9" s="136">
        <v>45733</v>
      </c>
      <c r="X9" s="137"/>
      <c r="Y9" s="136">
        <v>45740</v>
      </c>
      <c r="Z9" s="137"/>
      <c r="AA9" s="136">
        <v>45747</v>
      </c>
      <c r="AB9" s="137"/>
      <c r="AC9" s="136">
        <v>45754</v>
      </c>
      <c r="AD9" s="137"/>
      <c r="AE9" s="136">
        <v>45761</v>
      </c>
      <c r="AF9" s="137"/>
      <c r="AG9" s="136">
        <v>45768</v>
      </c>
      <c r="AH9" s="137"/>
      <c r="AI9" s="136">
        <v>45775</v>
      </c>
      <c r="AJ9" s="137"/>
      <c r="AK9" s="136">
        <v>45782</v>
      </c>
      <c r="AL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0</v>
      </c>
      <c r="B11" s="87">
        <f>IF($B$9-(E11+F11)&lt;0,0,$B$9-(E11+F11))</f>
        <v>0</v>
      </c>
      <c r="C11" s="88" t="s">
        <v>92</v>
      </c>
      <c r="D11" s="89">
        <f>IF(E11=0,0,(E11/(E11+F11)))</f>
        <v>0.47826086956521741</v>
      </c>
      <c r="E11" s="90">
        <f>G11+I11+K11+M11+O11+Q11+S11+U11+W11+Y11+AA11+AC11+AE11+AG11+AI11+AK11</f>
        <v>22</v>
      </c>
      <c r="F11" s="104">
        <f>H11+J11+L11+N11+P11+R11+T11+V11+X11+Z11+AB11+AD11+AF11+AH11+AJ11+AL11</f>
        <v>24</v>
      </c>
      <c r="G11" s="91">
        <v>2</v>
      </c>
      <c r="H11" s="9">
        <v>2</v>
      </c>
      <c r="I11" s="10">
        <v>1</v>
      </c>
      <c r="J11" s="9">
        <v>3</v>
      </c>
      <c r="K11" s="10">
        <v>3</v>
      </c>
      <c r="L11" s="9">
        <v>1</v>
      </c>
      <c r="M11" s="10">
        <v>2</v>
      </c>
      <c r="N11" s="9">
        <v>2</v>
      </c>
      <c r="O11" s="10">
        <v>3</v>
      </c>
      <c r="P11" s="9">
        <v>1</v>
      </c>
      <c r="Q11" s="10"/>
      <c r="R11" s="9"/>
      <c r="S11" s="10"/>
      <c r="T11" s="9"/>
      <c r="U11" s="10">
        <v>3</v>
      </c>
      <c r="V11" s="9">
        <v>1</v>
      </c>
      <c r="W11" s="10">
        <v>1</v>
      </c>
      <c r="X11" s="9">
        <v>3</v>
      </c>
      <c r="Y11" s="10">
        <v>2</v>
      </c>
      <c r="Z11" s="9">
        <v>2</v>
      </c>
      <c r="AA11" s="10">
        <v>0</v>
      </c>
      <c r="AB11" s="9">
        <v>5</v>
      </c>
      <c r="AC11" s="10">
        <v>3</v>
      </c>
      <c r="AD11" s="9">
        <v>1</v>
      </c>
      <c r="AE11" s="10"/>
      <c r="AF11" s="9"/>
      <c r="AG11" s="10">
        <v>0</v>
      </c>
      <c r="AH11" s="9">
        <v>1</v>
      </c>
      <c r="AI11" s="10">
        <v>2</v>
      </c>
      <c r="AJ11" s="9">
        <v>2</v>
      </c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0</v>
      </c>
      <c r="B12" s="94">
        <f t="shared" ref="B12:B30" si="2">IF($B$9-(E12+F12)&lt;0,0,$B$9-(E12+F12))</f>
        <v>0</v>
      </c>
      <c r="C12" s="95" t="s">
        <v>93</v>
      </c>
      <c r="D12" s="89">
        <f t="shared" ref="D12:D30" si="3">IF(E12=0,0,(E12/(E12+F12)))</f>
        <v>0.55102040816326525</v>
      </c>
      <c r="E12" s="90">
        <f t="shared" ref="E12:E30" si="4">G12+I12+K12+M12+O12+Q12+S12+U12+W12+Y12+AA12+AC12+AE12+AG12+AI12+AK12</f>
        <v>27</v>
      </c>
      <c r="F12" s="104">
        <f t="shared" ref="F12:F30" si="5">H12+J12+L12+N12+P12+R12+T12+V12+X12+Z12+AB12+AD12+AF12+AH12+AJ12+AL12</f>
        <v>22</v>
      </c>
      <c r="G12" s="96">
        <v>3</v>
      </c>
      <c r="H12" s="12">
        <v>1</v>
      </c>
      <c r="I12" s="13">
        <v>1</v>
      </c>
      <c r="J12" s="12">
        <v>3</v>
      </c>
      <c r="K12" s="13">
        <v>3</v>
      </c>
      <c r="L12" s="12">
        <v>1</v>
      </c>
      <c r="M12" s="13">
        <v>2</v>
      </c>
      <c r="N12" s="12">
        <v>2</v>
      </c>
      <c r="O12" s="13">
        <v>2</v>
      </c>
      <c r="P12" s="12">
        <v>2</v>
      </c>
      <c r="Q12" s="13"/>
      <c r="R12" s="12"/>
      <c r="S12" s="13"/>
      <c r="T12" s="12"/>
      <c r="U12" s="13">
        <v>2</v>
      </c>
      <c r="V12" s="12">
        <v>2</v>
      </c>
      <c r="W12" s="13">
        <v>3</v>
      </c>
      <c r="X12" s="12">
        <v>1</v>
      </c>
      <c r="Y12" s="13">
        <v>1</v>
      </c>
      <c r="Z12" s="12">
        <v>3</v>
      </c>
      <c r="AA12" s="13">
        <v>1</v>
      </c>
      <c r="AB12" s="12">
        <v>4</v>
      </c>
      <c r="AC12" s="13">
        <v>4</v>
      </c>
      <c r="AD12" s="12">
        <v>0</v>
      </c>
      <c r="AE12" s="13"/>
      <c r="AF12" s="12"/>
      <c r="AG12" s="13">
        <v>3</v>
      </c>
      <c r="AH12" s="12">
        <v>1</v>
      </c>
      <c r="AI12" s="13">
        <v>2</v>
      </c>
      <c r="AJ12" s="12">
        <v>2</v>
      </c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3</v>
      </c>
      <c r="B13" s="94">
        <f t="shared" si="2"/>
        <v>0</v>
      </c>
      <c r="C13" s="95" t="s">
        <v>94</v>
      </c>
      <c r="D13" s="89">
        <f t="shared" si="3"/>
        <v>0.41463414634146339</v>
      </c>
      <c r="E13" s="90">
        <f t="shared" si="4"/>
        <v>17</v>
      </c>
      <c r="F13" s="104">
        <f t="shared" si="5"/>
        <v>24</v>
      </c>
      <c r="G13" s="96">
        <v>1</v>
      </c>
      <c r="H13" s="12">
        <v>3</v>
      </c>
      <c r="I13" s="13">
        <v>2</v>
      </c>
      <c r="J13" s="12">
        <v>2</v>
      </c>
      <c r="K13" s="13"/>
      <c r="L13" s="12"/>
      <c r="M13" s="13"/>
      <c r="N13" s="12"/>
      <c r="O13" s="13">
        <v>1</v>
      </c>
      <c r="P13" s="12">
        <v>3</v>
      </c>
      <c r="Q13" s="13"/>
      <c r="R13" s="12"/>
      <c r="S13" s="13"/>
      <c r="T13" s="12"/>
      <c r="U13" s="13">
        <v>1</v>
      </c>
      <c r="V13" s="12">
        <v>3</v>
      </c>
      <c r="W13" s="13">
        <v>3</v>
      </c>
      <c r="X13" s="12">
        <v>1</v>
      </c>
      <c r="Y13" s="13">
        <v>2</v>
      </c>
      <c r="Z13" s="12">
        <v>2</v>
      </c>
      <c r="AA13" s="13">
        <v>0</v>
      </c>
      <c r="AB13" s="12">
        <v>5</v>
      </c>
      <c r="AC13" s="13">
        <v>1</v>
      </c>
      <c r="AD13" s="12">
        <v>3</v>
      </c>
      <c r="AE13" s="13"/>
      <c r="AF13" s="12"/>
      <c r="AG13" s="13">
        <v>3</v>
      </c>
      <c r="AH13" s="12">
        <v>1</v>
      </c>
      <c r="AI13" s="13">
        <v>3</v>
      </c>
      <c r="AJ13" s="12">
        <v>1</v>
      </c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36</v>
      </c>
      <c r="B14" s="94">
        <f t="shared" si="2"/>
        <v>14</v>
      </c>
      <c r="C14" s="95" t="s">
        <v>95</v>
      </c>
      <c r="D14" s="89">
        <f t="shared" si="3"/>
        <v>0.25</v>
      </c>
      <c r="E14" s="90">
        <f t="shared" si="4"/>
        <v>2</v>
      </c>
      <c r="F14" s="104">
        <f t="shared" si="5"/>
        <v>6</v>
      </c>
      <c r="G14" s="96">
        <v>1</v>
      </c>
      <c r="H14" s="12">
        <v>3</v>
      </c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>
        <v>1</v>
      </c>
      <c r="Z14" s="12">
        <v>3</v>
      </c>
      <c r="AA14" s="13"/>
      <c r="AB14" s="12"/>
      <c r="AC14" s="13"/>
      <c r="AD14" s="12"/>
      <c r="AE14" s="13"/>
      <c r="AF14" s="12"/>
      <c r="AG14" s="13"/>
      <c r="AH14" s="12"/>
      <c r="AI14" s="13"/>
      <c r="AJ14" s="12"/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0</v>
      </c>
      <c r="B15" s="94">
        <f t="shared" si="2"/>
        <v>0</v>
      </c>
      <c r="C15" s="95" t="s">
        <v>96</v>
      </c>
      <c r="D15" s="89">
        <f t="shared" si="3"/>
        <v>0.46666666666666667</v>
      </c>
      <c r="E15" s="90">
        <f t="shared" si="4"/>
        <v>21</v>
      </c>
      <c r="F15" s="104">
        <f t="shared" si="5"/>
        <v>24</v>
      </c>
      <c r="G15" s="96">
        <v>3</v>
      </c>
      <c r="H15" s="12">
        <v>1</v>
      </c>
      <c r="I15" s="13">
        <v>3</v>
      </c>
      <c r="J15" s="12">
        <v>1</v>
      </c>
      <c r="K15" s="13">
        <v>2</v>
      </c>
      <c r="L15" s="12">
        <v>2</v>
      </c>
      <c r="M15" s="13">
        <v>1</v>
      </c>
      <c r="N15" s="12">
        <v>3</v>
      </c>
      <c r="O15" s="13">
        <v>3</v>
      </c>
      <c r="P15" s="12">
        <v>1</v>
      </c>
      <c r="Q15" s="13"/>
      <c r="R15" s="12"/>
      <c r="S15" s="13"/>
      <c r="T15" s="12"/>
      <c r="U15" s="13">
        <v>0</v>
      </c>
      <c r="V15" s="12">
        <v>4</v>
      </c>
      <c r="W15" s="13">
        <v>2</v>
      </c>
      <c r="X15" s="12">
        <v>2</v>
      </c>
      <c r="Y15" s="13"/>
      <c r="Z15" s="12"/>
      <c r="AA15" s="13">
        <v>2</v>
      </c>
      <c r="AB15" s="12">
        <v>3</v>
      </c>
      <c r="AC15" s="13">
        <v>1</v>
      </c>
      <c r="AD15" s="12">
        <v>3</v>
      </c>
      <c r="AE15" s="13"/>
      <c r="AF15" s="12"/>
      <c r="AG15" s="13">
        <v>2</v>
      </c>
      <c r="AH15" s="12">
        <v>2</v>
      </c>
      <c r="AI15" s="13">
        <v>2</v>
      </c>
      <c r="AJ15" s="12">
        <v>2</v>
      </c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32</v>
      </c>
      <c r="B16" s="94">
        <f t="shared" si="2"/>
        <v>10</v>
      </c>
      <c r="C16" s="95" t="s">
        <v>127</v>
      </c>
      <c r="D16" s="89">
        <f t="shared" si="3"/>
        <v>0.5</v>
      </c>
      <c r="E16" s="90">
        <f t="shared" si="4"/>
        <v>6</v>
      </c>
      <c r="F16" s="104">
        <f t="shared" si="5"/>
        <v>6</v>
      </c>
      <c r="G16" s="96"/>
      <c r="H16" s="12"/>
      <c r="I16" s="13"/>
      <c r="J16" s="12"/>
      <c r="K16" s="13">
        <v>1</v>
      </c>
      <c r="L16" s="12">
        <v>3</v>
      </c>
      <c r="M16" s="13">
        <v>1</v>
      </c>
      <c r="N16" s="12">
        <v>3</v>
      </c>
      <c r="O16" s="13"/>
      <c r="P16" s="12"/>
      <c r="Q16" s="13"/>
      <c r="R16" s="12"/>
      <c r="S16" s="13"/>
      <c r="T16" s="12"/>
      <c r="U16" s="13"/>
      <c r="V16" s="12"/>
      <c r="W16" s="13"/>
      <c r="X16" s="12"/>
      <c r="Y16" s="13">
        <v>4</v>
      </c>
      <c r="Z16" s="12">
        <v>0</v>
      </c>
      <c r="AA16" s="13"/>
      <c r="AB16" s="12"/>
      <c r="AC16" s="13"/>
      <c r="AD16" s="12"/>
      <c r="AE16" s="13"/>
      <c r="AF16" s="12"/>
      <c r="AG16" s="13"/>
      <c r="AH16" s="12"/>
      <c r="AI16" s="13"/>
      <c r="AJ16" s="12"/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13</v>
      </c>
      <c r="B17" s="94">
        <f t="shared" si="2"/>
        <v>0</v>
      </c>
      <c r="C17" s="95" t="s">
        <v>128</v>
      </c>
      <c r="D17" s="89">
        <f t="shared" si="3"/>
        <v>0.45161290322580644</v>
      </c>
      <c r="E17" s="90">
        <f t="shared" si="4"/>
        <v>14</v>
      </c>
      <c r="F17" s="104">
        <f t="shared" si="5"/>
        <v>17</v>
      </c>
      <c r="G17" s="96"/>
      <c r="H17" s="12"/>
      <c r="I17" s="13">
        <v>3</v>
      </c>
      <c r="J17" s="12">
        <v>1</v>
      </c>
      <c r="K17" s="13">
        <v>2</v>
      </c>
      <c r="L17" s="12">
        <v>2</v>
      </c>
      <c r="M17" s="13">
        <v>0</v>
      </c>
      <c r="N17" s="12">
        <v>4</v>
      </c>
      <c r="O17" s="13"/>
      <c r="P17" s="12"/>
      <c r="Q17" s="13"/>
      <c r="R17" s="12"/>
      <c r="S17" s="13"/>
      <c r="T17" s="12"/>
      <c r="U17" s="13">
        <v>2</v>
      </c>
      <c r="V17" s="12">
        <v>2</v>
      </c>
      <c r="W17" s="13">
        <v>3</v>
      </c>
      <c r="X17" s="12">
        <v>1</v>
      </c>
      <c r="Y17" s="13"/>
      <c r="Z17" s="12"/>
      <c r="AA17" s="13"/>
      <c r="AB17" s="12"/>
      <c r="AC17" s="13">
        <v>3</v>
      </c>
      <c r="AD17" s="12">
        <v>1</v>
      </c>
      <c r="AE17" s="13"/>
      <c r="AF17" s="12"/>
      <c r="AG17" s="13">
        <v>0</v>
      </c>
      <c r="AH17" s="12">
        <v>3</v>
      </c>
      <c r="AI17" s="13">
        <v>1</v>
      </c>
      <c r="AJ17" s="12">
        <v>3</v>
      </c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40</v>
      </c>
      <c r="B18" s="94">
        <f t="shared" si="2"/>
        <v>18</v>
      </c>
      <c r="C18" s="95" t="s">
        <v>136</v>
      </c>
      <c r="D18" s="89">
        <f t="shared" si="3"/>
        <v>1</v>
      </c>
      <c r="E18" s="90">
        <f t="shared" si="4"/>
        <v>4</v>
      </c>
      <c r="F18" s="104">
        <f t="shared" si="5"/>
        <v>0</v>
      </c>
      <c r="G18" s="96"/>
      <c r="H18" s="12"/>
      <c r="I18" s="13"/>
      <c r="J18" s="12"/>
      <c r="K18" s="13"/>
      <c r="L18" s="12"/>
      <c r="M18" s="13"/>
      <c r="N18" s="12"/>
      <c r="O18" s="13">
        <v>4</v>
      </c>
      <c r="P18" s="12">
        <v>0</v>
      </c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40</v>
      </c>
      <c r="B19" s="94">
        <f t="shared" si="2"/>
        <v>18</v>
      </c>
      <c r="C19" s="95" t="s">
        <v>161</v>
      </c>
      <c r="D19" s="89">
        <f t="shared" si="3"/>
        <v>0.25</v>
      </c>
      <c r="E19" s="90">
        <f t="shared" si="4"/>
        <v>1</v>
      </c>
      <c r="F19" s="104">
        <f t="shared" si="5"/>
        <v>3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>
        <v>1</v>
      </c>
      <c r="AH19" s="12">
        <v>3</v>
      </c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5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31"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</mergeCells>
  <conditionalFormatting sqref="A11:B30">
    <cfRule type="cellIs" dxfId="18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7" sqref="E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74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  <c r="AI2" s="138" t="s">
        <v>139</v>
      </c>
      <c r="AJ2" s="139"/>
      <c r="AK2" s="134" t="s">
        <v>140</v>
      </c>
      <c r="AL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0.56776556776556775</v>
      </c>
      <c r="E3" s="57">
        <f>SUM(E11:E30)-E4+E5</f>
        <v>155</v>
      </c>
      <c r="F3" s="101">
        <f>SUM(F11:F30)</f>
        <v>118</v>
      </c>
      <c r="G3" s="105">
        <f t="shared" ref="G3:AL3" si="0">SUM(G11:G30)</f>
        <v>10</v>
      </c>
      <c r="H3" s="59">
        <f t="shared" si="0"/>
        <v>10</v>
      </c>
      <c r="I3" s="58">
        <f t="shared" si="0"/>
        <v>9</v>
      </c>
      <c r="J3" s="59">
        <f t="shared" si="0"/>
        <v>11</v>
      </c>
      <c r="K3" s="58">
        <f t="shared" si="0"/>
        <v>15</v>
      </c>
      <c r="L3" s="59">
        <f t="shared" si="0"/>
        <v>5</v>
      </c>
      <c r="M3" s="58">
        <f t="shared" si="0"/>
        <v>9</v>
      </c>
      <c r="N3" s="59">
        <f t="shared" si="0"/>
        <v>11</v>
      </c>
      <c r="O3" s="58">
        <f t="shared" si="0"/>
        <v>9</v>
      </c>
      <c r="P3" s="59">
        <f t="shared" si="0"/>
        <v>11</v>
      </c>
      <c r="Q3" s="58">
        <f t="shared" si="0"/>
        <v>13</v>
      </c>
      <c r="R3" s="59">
        <f t="shared" si="0"/>
        <v>7</v>
      </c>
      <c r="S3" s="58">
        <f t="shared" si="0"/>
        <v>0</v>
      </c>
      <c r="T3" s="59">
        <f t="shared" si="0"/>
        <v>0</v>
      </c>
      <c r="U3" s="58">
        <f t="shared" si="0"/>
        <v>12</v>
      </c>
      <c r="V3" s="59">
        <f t="shared" si="0"/>
        <v>8</v>
      </c>
      <c r="W3" s="58">
        <f t="shared" si="0"/>
        <v>10</v>
      </c>
      <c r="X3" s="59">
        <f t="shared" si="0"/>
        <v>10</v>
      </c>
      <c r="Y3" s="58">
        <f t="shared" si="0"/>
        <v>15</v>
      </c>
      <c r="Z3" s="59">
        <f t="shared" si="0"/>
        <v>5</v>
      </c>
      <c r="AA3" s="58">
        <f t="shared" si="0"/>
        <v>8</v>
      </c>
      <c r="AB3" s="59">
        <f t="shared" si="0"/>
        <v>12</v>
      </c>
      <c r="AC3" s="58">
        <f t="shared" si="0"/>
        <v>7</v>
      </c>
      <c r="AD3" s="59">
        <f t="shared" si="0"/>
        <v>13</v>
      </c>
      <c r="AE3" s="58">
        <f t="shared" si="0"/>
        <v>15</v>
      </c>
      <c r="AF3" s="59">
        <f t="shared" si="0"/>
        <v>5</v>
      </c>
      <c r="AG3" s="58">
        <f t="shared" si="0"/>
        <v>0</v>
      </c>
      <c r="AH3" s="59">
        <f t="shared" si="0"/>
        <v>0</v>
      </c>
      <c r="AI3" s="58">
        <f t="shared" si="0"/>
        <v>10</v>
      </c>
      <c r="AJ3" s="59">
        <f t="shared" si="0"/>
        <v>10</v>
      </c>
      <c r="AK3" s="58">
        <f t="shared" si="0"/>
        <v>0</v>
      </c>
      <c r="AL3" s="59">
        <f t="shared" si="0"/>
        <v>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  <c r="AI4" s="140"/>
      <c r="AJ4" s="141"/>
      <c r="AK4" s="142"/>
      <c r="AL4" s="143"/>
    </row>
    <row r="5" spans="1:779" ht="15" customHeight="1" thickBot="1">
      <c r="A5" s="64" t="s">
        <v>42</v>
      </c>
      <c r="B5" s="65"/>
      <c r="C5" s="65"/>
      <c r="D5" s="65"/>
      <c r="E5" s="66">
        <f>SUM(G5:AK5)</f>
        <v>13</v>
      </c>
      <c r="F5" s="103"/>
      <c r="G5" s="155">
        <v>1</v>
      </c>
      <c r="H5" s="143"/>
      <c r="I5" s="142">
        <v>1</v>
      </c>
      <c r="J5" s="143"/>
      <c r="K5" s="142">
        <v>1</v>
      </c>
      <c r="L5" s="143"/>
      <c r="M5" s="142">
        <v>1</v>
      </c>
      <c r="N5" s="143"/>
      <c r="O5" s="142">
        <v>1</v>
      </c>
      <c r="P5" s="143"/>
      <c r="Q5" s="142">
        <v>1</v>
      </c>
      <c r="R5" s="143"/>
      <c r="S5" s="142"/>
      <c r="T5" s="143"/>
      <c r="U5" s="142">
        <v>1</v>
      </c>
      <c r="V5" s="143"/>
      <c r="W5" s="142">
        <v>1</v>
      </c>
      <c r="X5" s="143"/>
      <c r="Y5" s="142">
        <v>1</v>
      </c>
      <c r="Z5" s="143"/>
      <c r="AA5" s="142">
        <v>1</v>
      </c>
      <c r="AB5" s="143"/>
      <c r="AC5" s="142">
        <v>1</v>
      </c>
      <c r="AD5" s="143"/>
      <c r="AE5" s="140">
        <v>1</v>
      </c>
      <c r="AF5" s="141"/>
      <c r="AG5" s="142"/>
      <c r="AH5" s="143"/>
      <c r="AI5" s="140">
        <v>1</v>
      </c>
      <c r="AJ5" s="141"/>
      <c r="AK5" s="142"/>
      <c r="AL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SUM(G6:AK6)</f>
        <v>650</v>
      </c>
      <c r="F6" s="160"/>
      <c r="G6" s="168">
        <v>50</v>
      </c>
      <c r="H6" s="147"/>
      <c r="I6" s="146">
        <v>50</v>
      </c>
      <c r="J6" s="147"/>
      <c r="K6" s="146">
        <v>50</v>
      </c>
      <c r="L6" s="147"/>
      <c r="M6" s="146">
        <v>50</v>
      </c>
      <c r="N6" s="147"/>
      <c r="O6" s="146">
        <v>50</v>
      </c>
      <c r="P6" s="147"/>
      <c r="Q6" s="146">
        <v>50</v>
      </c>
      <c r="R6" s="147"/>
      <c r="S6" s="146"/>
      <c r="T6" s="147"/>
      <c r="U6" s="146">
        <v>50</v>
      </c>
      <c r="V6" s="147"/>
      <c r="W6" s="146">
        <v>50</v>
      </c>
      <c r="X6" s="147"/>
      <c r="Y6" s="146">
        <v>50</v>
      </c>
      <c r="Z6" s="147"/>
      <c r="AA6" s="146">
        <v>50</v>
      </c>
      <c r="AB6" s="147"/>
      <c r="AC6" s="146">
        <v>50</v>
      </c>
      <c r="AD6" s="147"/>
      <c r="AE6" s="144">
        <v>50</v>
      </c>
      <c r="AF6" s="145"/>
      <c r="AG6" s="146"/>
      <c r="AH6" s="147"/>
      <c r="AI6" s="144">
        <v>50</v>
      </c>
      <c r="AJ6" s="145"/>
      <c r="AK6" s="146"/>
      <c r="AL6" s="147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148"/>
      <c r="AJ7" s="148"/>
      <c r="AK7" s="149"/>
      <c r="AL7" s="149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  <c r="AI8" s="134" t="s">
        <v>13</v>
      </c>
      <c r="AJ8" s="135"/>
      <c r="AK8" s="134" t="s">
        <v>14</v>
      </c>
      <c r="AL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45670</v>
      </c>
      <c r="H9" s="137"/>
      <c r="I9" s="136">
        <f>G9+7</f>
        <v>45677</v>
      </c>
      <c r="J9" s="137"/>
      <c r="K9" s="136">
        <v>45684</v>
      </c>
      <c r="L9" s="137"/>
      <c r="M9" s="136">
        <v>45691</v>
      </c>
      <c r="N9" s="137"/>
      <c r="O9" s="136">
        <v>45698</v>
      </c>
      <c r="P9" s="137"/>
      <c r="Q9" s="136">
        <v>45712</v>
      </c>
      <c r="R9" s="137"/>
      <c r="S9" s="136">
        <v>45719</v>
      </c>
      <c r="T9" s="137"/>
      <c r="U9" s="136">
        <v>45726</v>
      </c>
      <c r="V9" s="137"/>
      <c r="W9" s="136">
        <v>45733</v>
      </c>
      <c r="X9" s="137"/>
      <c r="Y9" s="136">
        <v>45740</v>
      </c>
      <c r="Z9" s="137"/>
      <c r="AA9" s="136">
        <v>45747</v>
      </c>
      <c r="AB9" s="137"/>
      <c r="AC9" s="136">
        <v>45754</v>
      </c>
      <c r="AD9" s="137"/>
      <c r="AE9" s="136">
        <v>45761</v>
      </c>
      <c r="AF9" s="137"/>
      <c r="AG9" s="136">
        <v>45768</v>
      </c>
      <c r="AH9" s="137"/>
      <c r="AI9" s="136">
        <v>45775</v>
      </c>
      <c r="AJ9" s="137"/>
      <c r="AK9" s="136">
        <v>45782</v>
      </c>
      <c r="AL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0</v>
      </c>
      <c r="B11" s="87">
        <f>IF($B$9-(E11+F11)&lt;0,0,$B$9-(E11+F11))</f>
        <v>0</v>
      </c>
      <c r="C11" s="88" t="s">
        <v>80</v>
      </c>
      <c r="D11" s="89">
        <f>IF(E11=0,0,(E11/(E11+F11)))</f>
        <v>0.48076923076923078</v>
      </c>
      <c r="E11" s="90">
        <f>G11+I11+K11+M11+O11+Q11+S11+U11+W11+Y11+AA11+AC11+AE11+AG11+AI11+AK11</f>
        <v>25</v>
      </c>
      <c r="F11" s="104">
        <f>H11+J11+L11+N11+P11+R11+T11+V11+X11+Z11+AB11+AD11+AF11+AH11+AJ11+AL11</f>
        <v>27</v>
      </c>
      <c r="G11" s="91">
        <v>4</v>
      </c>
      <c r="H11" s="9">
        <v>0</v>
      </c>
      <c r="I11" s="10">
        <v>2</v>
      </c>
      <c r="J11" s="9">
        <v>2</v>
      </c>
      <c r="K11" s="10">
        <v>3</v>
      </c>
      <c r="L11" s="9">
        <v>1</v>
      </c>
      <c r="M11" s="10">
        <v>1</v>
      </c>
      <c r="N11" s="9">
        <v>3</v>
      </c>
      <c r="O11" s="10">
        <v>3</v>
      </c>
      <c r="P11" s="9">
        <v>1</v>
      </c>
      <c r="Q11" s="10">
        <v>2</v>
      </c>
      <c r="R11" s="9">
        <v>2</v>
      </c>
      <c r="S11" s="10"/>
      <c r="T11" s="9"/>
      <c r="U11" s="10">
        <v>1</v>
      </c>
      <c r="V11" s="9">
        <v>3</v>
      </c>
      <c r="W11" s="10">
        <v>2</v>
      </c>
      <c r="X11" s="9">
        <v>2</v>
      </c>
      <c r="Y11" s="10">
        <v>1</v>
      </c>
      <c r="Z11" s="9">
        <v>3</v>
      </c>
      <c r="AA11" s="10">
        <v>0</v>
      </c>
      <c r="AB11" s="9">
        <v>4</v>
      </c>
      <c r="AC11" s="10">
        <v>0</v>
      </c>
      <c r="AD11" s="9">
        <v>4</v>
      </c>
      <c r="AE11" s="10">
        <v>4</v>
      </c>
      <c r="AF11" s="9">
        <v>0</v>
      </c>
      <c r="AG11" s="10"/>
      <c r="AH11" s="9"/>
      <c r="AI11" s="10">
        <v>2</v>
      </c>
      <c r="AJ11" s="9">
        <v>2</v>
      </c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33</v>
      </c>
      <c r="B12" s="94">
        <f t="shared" ref="B12:B30" si="2">IF($B$9-(E12+F12)&lt;0,0,$B$9-(E12+F12))</f>
        <v>11</v>
      </c>
      <c r="C12" s="95" t="s">
        <v>76</v>
      </c>
      <c r="D12" s="89">
        <f t="shared" ref="D12:D30" si="3">IF(E12=0,0,(E12/(E12+F12)))</f>
        <v>0.36363636363636365</v>
      </c>
      <c r="E12" s="90">
        <f t="shared" ref="E12:E30" si="4">G12+I12+K12+M12+O12+Q12+S12+U12+W12+Y12+AA12+AC12+AE12+AG12+AI12+AK12</f>
        <v>4</v>
      </c>
      <c r="F12" s="104">
        <f t="shared" ref="F12:F30" si="5">H12+J12+L12+N12+P12+R12+T12+V12+X12+Z12+AB12+AD12+AF12+AH12+AJ12+AL12</f>
        <v>7</v>
      </c>
      <c r="G12" s="96">
        <v>1</v>
      </c>
      <c r="H12" s="12">
        <v>3</v>
      </c>
      <c r="I12" s="13">
        <v>1</v>
      </c>
      <c r="J12" s="12">
        <v>3</v>
      </c>
      <c r="K12" s="13"/>
      <c r="L12" s="12"/>
      <c r="M12" s="13"/>
      <c r="N12" s="12"/>
      <c r="O12" s="13"/>
      <c r="P12" s="12"/>
      <c r="Q12" s="13">
        <v>1</v>
      </c>
      <c r="R12" s="12">
        <v>1</v>
      </c>
      <c r="S12" s="13"/>
      <c r="T12" s="12"/>
      <c r="U12" s="13">
        <v>1</v>
      </c>
      <c r="V12" s="12">
        <v>0</v>
      </c>
      <c r="W12" s="13"/>
      <c r="X12" s="12"/>
      <c r="Y12" s="13"/>
      <c r="Z12" s="12"/>
      <c r="AA12" s="13"/>
      <c r="AB12" s="12"/>
      <c r="AC12" s="13"/>
      <c r="AD12" s="12"/>
      <c r="AE12" s="13"/>
      <c r="AF12" s="12"/>
      <c r="AG12" s="13"/>
      <c r="AH12" s="12"/>
      <c r="AI12" s="13"/>
      <c r="AJ12" s="12"/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4</v>
      </c>
      <c r="B13" s="94">
        <f t="shared" si="2"/>
        <v>0</v>
      </c>
      <c r="C13" s="95" t="s">
        <v>77</v>
      </c>
      <c r="D13" s="89">
        <f t="shared" si="3"/>
        <v>0.57499999999999996</v>
      </c>
      <c r="E13" s="90">
        <f t="shared" si="4"/>
        <v>23</v>
      </c>
      <c r="F13" s="104">
        <f t="shared" si="5"/>
        <v>17</v>
      </c>
      <c r="G13" s="96">
        <v>1</v>
      </c>
      <c r="H13" s="12">
        <v>3</v>
      </c>
      <c r="I13" s="13">
        <v>3</v>
      </c>
      <c r="J13" s="12">
        <v>1</v>
      </c>
      <c r="K13" s="13">
        <v>3</v>
      </c>
      <c r="L13" s="12">
        <v>1</v>
      </c>
      <c r="M13" s="13">
        <v>3</v>
      </c>
      <c r="N13" s="12">
        <v>1</v>
      </c>
      <c r="O13" s="13">
        <v>2</v>
      </c>
      <c r="P13" s="12">
        <v>2</v>
      </c>
      <c r="Q13" s="13">
        <v>2</v>
      </c>
      <c r="R13" s="12">
        <v>2</v>
      </c>
      <c r="S13" s="13"/>
      <c r="T13" s="12"/>
      <c r="U13" s="13">
        <v>3</v>
      </c>
      <c r="V13" s="12">
        <v>1</v>
      </c>
      <c r="W13" s="13">
        <v>0</v>
      </c>
      <c r="X13" s="12">
        <v>2</v>
      </c>
      <c r="Y13" s="13"/>
      <c r="Z13" s="12"/>
      <c r="AA13" s="13"/>
      <c r="AB13" s="12"/>
      <c r="AC13" s="13">
        <v>1</v>
      </c>
      <c r="AD13" s="12">
        <v>1</v>
      </c>
      <c r="AE13" s="13">
        <v>4</v>
      </c>
      <c r="AF13" s="12">
        <v>0</v>
      </c>
      <c r="AG13" s="13"/>
      <c r="AH13" s="12"/>
      <c r="AI13" s="13">
        <v>1</v>
      </c>
      <c r="AJ13" s="12">
        <v>3</v>
      </c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0</v>
      </c>
      <c r="B14" s="94">
        <f t="shared" si="2"/>
        <v>0</v>
      </c>
      <c r="C14" s="95" t="s">
        <v>78</v>
      </c>
      <c r="D14" s="89">
        <f t="shared" si="3"/>
        <v>0.625</v>
      </c>
      <c r="E14" s="90">
        <f t="shared" si="4"/>
        <v>30</v>
      </c>
      <c r="F14" s="104">
        <f t="shared" si="5"/>
        <v>18</v>
      </c>
      <c r="G14" s="96">
        <v>2</v>
      </c>
      <c r="H14" s="12">
        <v>2</v>
      </c>
      <c r="I14" s="13">
        <v>2</v>
      </c>
      <c r="J14" s="12">
        <v>2</v>
      </c>
      <c r="K14" s="13">
        <v>4</v>
      </c>
      <c r="L14" s="12">
        <v>0</v>
      </c>
      <c r="M14" s="13">
        <v>1</v>
      </c>
      <c r="N14" s="12">
        <v>3</v>
      </c>
      <c r="O14" s="13">
        <v>2</v>
      </c>
      <c r="P14" s="12">
        <v>2</v>
      </c>
      <c r="Q14" s="13">
        <v>3</v>
      </c>
      <c r="R14" s="12">
        <v>1</v>
      </c>
      <c r="S14" s="13"/>
      <c r="T14" s="12"/>
      <c r="U14" s="13"/>
      <c r="V14" s="12"/>
      <c r="W14" s="13">
        <v>4</v>
      </c>
      <c r="X14" s="12">
        <v>0</v>
      </c>
      <c r="Y14" s="13">
        <v>3</v>
      </c>
      <c r="Z14" s="12">
        <v>1</v>
      </c>
      <c r="AA14" s="13">
        <v>2</v>
      </c>
      <c r="AB14" s="12">
        <v>2</v>
      </c>
      <c r="AC14" s="13">
        <v>2</v>
      </c>
      <c r="AD14" s="12">
        <v>2</v>
      </c>
      <c r="AE14" s="13">
        <v>2</v>
      </c>
      <c r="AF14" s="12">
        <v>2</v>
      </c>
      <c r="AG14" s="13"/>
      <c r="AH14" s="12"/>
      <c r="AI14" s="13">
        <v>3</v>
      </c>
      <c r="AJ14" s="12">
        <v>1</v>
      </c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1</v>
      </c>
      <c r="B15" s="94">
        <f t="shared" si="2"/>
        <v>0</v>
      </c>
      <c r="C15" s="95" t="s">
        <v>79</v>
      </c>
      <c r="D15" s="89">
        <f t="shared" si="3"/>
        <v>0.55813953488372092</v>
      </c>
      <c r="E15" s="90">
        <f t="shared" si="4"/>
        <v>24</v>
      </c>
      <c r="F15" s="104">
        <f t="shared" si="5"/>
        <v>19</v>
      </c>
      <c r="G15" s="96">
        <v>2</v>
      </c>
      <c r="H15" s="12">
        <v>2</v>
      </c>
      <c r="I15" s="13">
        <v>1</v>
      </c>
      <c r="J15" s="12">
        <v>3</v>
      </c>
      <c r="K15" s="13">
        <v>3</v>
      </c>
      <c r="L15" s="12">
        <v>1</v>
      </c>
      <c r="M15" s="13">
        <v>3</v>
      </c>
      <c r="N15" s="12">
        <v>1</v>
      </c>
      <c r="O15" s="13">
        <v>1</v>
      </c>
      <c r="P15" s="12">
        <v>2</v>
      </c>
      <c r="Q15" s="13">
        <v>2</v>
      </c>
      <c r="R15" s="12">
        <v>0</v>
      </c>
      <c r="S15" s="13"/>
      <c r="T15" s="12"/>
      <c r="U15" s="13">
        <v>2</v>
      </c>
      <c r="V15" s="12">
        <v>2</v>
      </c>
      <c r="W15" s="13">
        <v>1</v>
      </c>
      <c r="X15" s="12">
        <v>1</v>
      </c>
      <c r="Y15" s="13">
        <v>4</v>
      </c>
      <c r="Z15" s="12">
        <v>0</v>
      </c>
      <c r="AA15" s="13">
        <v>2</v>
      </c>
      <c r="AB15" s="12">
        <v>2</v>
      </c>
      <c r="AC15" s="13">
        <v>1</v>
      </c>
      <c r="AD15" s="12">
        <v>3</v>
      </c>
      <c r="AE15" s="13">
        <v>2</v>
      </c>
      <c r="AF15" s="12">
        <v>2</v>
      </c>
      <c r="AG15" s="13"/>
      <c r="AH15" s="12"/>
      <c r="AI15" s="13"/>
      <c r="AJ15" s="12"/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7</v>
      </c>
      <c r="B16" s="94">
        <f t="shared" si="2"/>
        <v>0</v>
      </c>
      <c r="C16" s="95" t="s">
        <v>131</v>
      </c>
      <c r="D16" s="89">
        <f t="shared" si="3"/>
        <v>0.54054054054054057</v>
      </c>
      <c r="E16" s="90">
        <f t="shared" si="4"/>
        <v>20</v>
      </c>
      <c r="F16" s="104">
        <f t="shared" si="5"/>
        <v>17</v>
      </c>
      <c r="G16" s="96"/>
      <c r="H16" s="12"/>
      <c r="I16" s="13"/>
      <c r="J16" s="12"/>
      <c r="K16" s="13">
        <v>2</v>
      </c>
      <c r="L16" s="12">
        <v>2</v>
      </c>
      <c r="M16" s="13">
        <v>1</v>
      </c>
      <c r="N16" s="12">
        <v>3</v>
      </c>
      <c r="O16" s="13">
        <v>0</v>
      </c>
      <c r="P16" s="12">
        <v>1</v>
      </c>
      <c r="Q16" s="13"/>
      <c r="R16" s="12"/>
      <c r="S16" s="13"/>
      <c r="T16" s="12"/>
      <c r="U16" s="13">
        <v>3</v>
      </c>
      <c r="V16" s="12">
        <v>1</v>
      </c>
      <c r="W16" s="13">
        <v>1</v>
      </c>
      <c r="X16" s="12">
        <v>3</v>
      </c>
      <c r="Y16" s="13">
        <v>3</v>
      </c>
      <c r="Z16" s="12">
        <v>1</v>
      </c>
      <c r="AA16" s="13">
        <v>3</v>
      </c>
      <c r="AB16" s="12">
        <v>1</v>
      </c>
      <c r="AC16" s="13">
        <v>1</v>
      </c>
      <c r="AD16" s="12">
        <v>3</v>
      </c>
      <c r="AE16" s="13">
        <v>3</v>
      </c>
      <c r="AF16" s="12">
        <v>1</v>
      </c>
      <c r="AG16" s="13"/>
      <c r="AH16" s="12"/>
      <c r="AI16" s="13">
        <v>3</v>
      </c>
      <c r="AJ16" s="12">
        <v>1</v>
      </c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19</v>
      </c>
      <c r="B17" s="94">
        <f t="shared" si="2"/>
        <v>0</v>
      </c>
      <c r="C17" s="95" t="s">
        <v>137</v>
      </c>
      <c r="D17" s="89">
        <f t="shared" si="3"/>
        <v>0.6</v>
      </c>
      <c r="E17" s="90">
        <f t="shared" si="4"/>
        <v>15</v>
      </c>
      <c r="F17" s="104">
        <f t="shared" si="5"/>
        <v>10</v>
      </c>
      <c r="G17" s="96"/>
      <c r="H17" s="12"/>
      <c r="I17" s="13"/>
      <c r="J17" s="12"/>
      <c r="K17" s="13"/>
      <c r="L17" s="12"/>
      <c r="M17" s="13"/>
      <c r="N17" s="12"/>
      <c r="O17" s="13">
        <v>1</v>
      </c>
      <c r="P17" s="12">
        <v>3</v>
      </c>
      <c r="Q17" s="13">
        <v>3</v>
      </c>
      <c r="R17" s="12">
        <v>1</v>
      </c>
      <c r="S17" s="13"/>
      <c r="T17" s="12"/>
      <c r="U17" s="13">
        <v>2</v>
      </c>
      <c r="V17" s="12">
        <v>1</v>
      </c>
      <c r="W17" s="13">
        <v>2</v>
      </c>
      <c r="X17" s="12">
        <v>2</v>
      </c>
      <c r="Y17" s="13">
        <v>4</v>
      </c>
      <c r="Z17" s="12">
        <v>0</v>
      </c>
      <c r="AA17" s="13">
        <v>1</v>
      </c>
      <c r="AB17" s="12">
        <v>3</v>
      </c>
      <c r="AC17" s="13">
        <v>2</v>
      </c>
      <c r="AD17" s="12">
        <v>0</v>
      </c>
      <c r="AE17" s="13"/>
      <c r="AF17" s="12"/>
      <c r="AG17" s="13"/>
      <c r="AH17" s="12"/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40</v>
      </c>
      <c r="B18" s="94">
        <f t="shared" si="2"/>
        <v>18</v>
      </c>
      <c r="C18" s="95" t="s">
        <v>162</v>
      </c>
      <c r="D18" s="89">
        <f t="shared" si="3"/>
        <v>0.25</v>
      </c>
      <c r="E18" s="90">
        <f t="shared" si="4"/>
        <v>1</v>
      </c>
      <c r="F18" s="104">
        <f t="shared" si="5"/>
        <v>3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>
        <v>1</v>
      </c>
      <c r="AJ18" s="12">
        <v>3</v>
      </c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90">
        <f t="shared" si="4"/>
        <v>0</v>
      </c>
      <c r="F19" s="104">
        <f t="shared" si="5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90">
        <f t="shared" si="4"/>
        <v>0</v>
      </c>
      <c r="F20" s="104">
        <f t="shared" si="5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9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9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9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9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9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31"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</mergeCells>
  <conditionalFormatting sqref="A11:B30">
    <cfRule type="cellIs" dxfId="17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7" sqref="E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75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  <c r="AI2" s="138" t="s">
        <v>139</v>
      </c>
      <c r="AJ2" s="139"/>
      <c r="AK2" s="134" t="s">
        <v>140</v>
      </c>
      <c r="AL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0.61904761904761907</v>
      </c>
      <c r="E3" s="57">
        <f>SUM(E11:E30)-E4+E5</f>
        <v>182</v>
      </c>
      <c r="F3" s="101">
        <f>SUM(F11:F30)</f>
        <v>112</v>
      </c>
      <c r="G3" s="105">
        <f t="shared" ref="G3:AL3" si="0">SUM(G11:G30)</f>
        <v>10</v>
      </c>
      <c r="H3" s="59">
        <f t="shared" si="0"/>
        <v>10</v>
      </c>
      <c r="I3" s="58">
        <f t="shared" si="0"/>
        <v>14</v>
      </c>
      <c r="J3" s="59">
        <f t="shared" si="0"/>
        <v>6</v>
      </c>
      <c r="K3" s="58">
        <f t="shared" si="0"/>
        <v>9</v>
      </c>
      <c r="L3" s="59">
        <f t="shared" si="0"/>
        <v>11</v>
      </c>
      <c r="M3" s="58">
        <f t="shared" si="0"/>
        <v>11</v>
      </c>
      <c r="N3" s="59">
        <f t="shared" si="0"/>
        <v>9</v>
      </c>
      <c r="O3" s="58">
        <f t="shared" si="0"/>
        <v>15</v>
      </c>
      <c r="P3" s="59">
        <f t="shared" si="0"/>
        <v>5</v>
      </c>
      <c r="Q3" s="58">
        <f t="shared" si="0"/>
        <v>15</v>
      </c>
      <c r="R3" s="59">
        <f t="shared" si="0"/>
        <v>5</v>
      </c>
      <c r="S3" s="58">
        <f t="shared" si="0"/>
        <v>8</v>
      </c>
      <c r="T3" s="59">
        <f t="shared" si="0"/>
        <v>12</v>
      </c>
      <c r="U3" s="58">
        <f t="shared" si="0"/>
        <v>15</v>
      </c>
      <c r="V3" s="59">
        <f t="shared" si="0"/>
        <v>5</v>
      </c>
      <c r="W3" s="58">
        <f t="shared" si="0"/>
        <v>0</v>
      </c>
      <c r="X3" s="59">
        <f t="shared" si="0"/>
        <v>0</v>
      </c>
      <c r="Y3" s="58">
        <f t="shared" si="0"/>
        <v>10</v>
      </c>
      <c r="Z3" s="59">
        <f t="shared" si="0"/>
        <v>10</v>
      </c>
      <c r="AA3" s="58">
        <f t="shared" si="0"/>
        <v>12</v>
      </c>
      <c r="AB3" s="59">
        <f t="shared" si="0"/>
        <v>8</v>
      </c>
      <c r="AC3" s="58">
        <f t="shared" si="0"/>
        <v>14</v>
      </c>
      <c r="AD3" s="59">
        <f t="shared" si="0"/>
        <v>6</v>
      </c>
      <c r="AE3" s="58">
        <f t="shared" si="0"/>
        <v>13</v>
      </c>
      <c r="AF3" s="59">
        <f t="shared" si="0"/>
        <v>7</v>
      </c>
      <c r="AG3" s="58">
        <f t="shared" si="0"/>
        <v>10</v>
      </c>
      <c r="AH3" s="59">
        <f t="shared" si="0"/>
        <v>10</v>
      </c>
      <c r="AI3" s="58">
        <f t="shared" si="0"/>
        <v>12</v>
      </c>
      <c r="AJ3" s="59">
        <f t="shared" si="0"/>
        <v>8</v>
      </c>
      <c r="AK3" s="58">
        <f t="shared" si="0"/>
        <v>0</v>
      </c>
      <c r="AL3" s="59">
        <f t="shared" si="0"/>
        <v>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  <c r="AI4" s="140"/>
      <c r="AJ4" s="141"/>
      <c r="AK4" s="142"/>
      <c r="AL4" s="143"/>
    </row>
    <row r="5" spans="1:779" ht="15" customHeight="1" thickBot="1">
      <c r="A5" s="64" t="s">
        <v>42</v>
      </c>
      <c r="B5" s="65"/>
      <c r="C5" s="65"/>
      <c r="D5" s="65"/>
      <c r="E5" s="66">
        <f>SUM(G5:AK5)</f>
        <v>14</v>
      </c>
      <c r="F5" s="103"/>
      <c r="G5" s="155">
        <v>1</v>
      </c>
      <c r="H5" s="143"/>
      <c r="I5" s="142">
        <v>1</v>
      </c>
      <c r="J5" s="143"/>
      <c r="K5" s="142">
        <v>1</v>
      </c>
      <c r="L5" s="143"/>
      <c r="M5" s="142">
        <v>1</v>
      </c>
      <c r="N5" s="143"/>
      <c r="O5" s="142">
        <v>1</v>
      </c>
      <c r="P5" s="143"/>
      <c r="Q5" s="142">
        <v>1</v>
      </c>
      <c r="R5" s="143"/>
      <c r="S5" s="142">
        <v>1</v>
      </c>
      <c r="T5" s="143"/>
      <c r="U5" s="142">
        <v>1</v>
      </c>
      <c r="V5" s="143"/>
      <c r="W5" s="142"/>
      <c r="X5" s="143"/>
      <c r="Y5" s="142">
        <v>1</v>
      </c>
      <c r="Z5" s="143"/>
      <c r="AA5" s="142">
        <v>1</v>
      </c>
      <c r="AB5" s="143"/>
      <c r="AC5" s="142">
        <v>1</v>
      </c>
      <c r="AD5" s="143"/>
      <c r="AE5" s="140">
        <v>1</v>
      </c>
      <c r="AF5" s="141"/>
      <c r="AG5" s="142">
        <v>1</v>
      </c>
      <c r="AH5" s="143"/>
      <c r="AI5" s="140">
        <v>1</v>
      </c>
      <c r="AJ5" s="141"/>
      <c r="AK5" s="142"/>
      <c r="AL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SUM(G6:AK6)</f>
        <v>700</v>
      </c>
      <c r="F6" s="160"/>
      <c r="G6" s="168">
        <v>50</v>
      </c>
      <c r="H6" s="147"/>
      <c r="I6" s="146">
        <v>50</v>
      </c>
      <c r="J6" s="147"/>
      <c r="K6" s="146">
        <v>50</v>
      </c>
      <c r="L6" s="147"/>
      <c r="M6" s="146">
        <v>50</v>
      </c>
      <c r="N6" s="147"/>
      <c r="O6" s="146">
        <v>50</v>
      </c>
      <c r="P6" s="147"/>
      <c r="Q6" s="146">
        <v>50</v>
      </c>
      <c r="R6" s="147"/>
      <c r="S6" s="146">
        <v>50</v>
      </c>
      <c r="T6" s="147"/>
      <c r="U6" s="146">
        <v>50</v>
      </c>
      <c r="V6" s="147"/>
      <c r="W6" s="146"/>
      <c r="X6" s="147"/>
      <c r="Y6" s="146">
        <v>50</v>
      </c>
      <c r="Z6" s="147"/>
      <c r="AA6" s="146">
        <v>50</v>
      </c>
      <c r="AB6" s="147"/>
      <c r="AC6" s="146">
        <v>50</v>
      </c>
      <c r="AD6" s="147"/>
      <c r="AE6" s="144">
        <v>50</v>
      </c>
      <c r="AF6" s="145"/>
      <c r="AG6" s="146">
        <v>50</v>
      </c>
      <c r="AH6" s="147"/>
      <c r="AI6" s="144">
        <v>50</v>
      </c>
      <c r="AJ6" s="145"/>
      <c r="AK6" s="146"/>
      <c r="AL6" s="147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148"/>
      <c r="AJ7" s="148"/>
      <c r="AK7" s="149"/>
      <c r="AL7" s="149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  <c r="AI8" s="134" t="s">
        <v>139</v>
      </c>
      <c r="AJ8" s="135"/>
      <c r="AK8" s="134" t="s">
        <v>140</v>
      </c>
      <c r="AL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45670</v>
      </c>
      <c r="H9" s="137"/>
      <c r="I9" s="136">
        <f>G9+7</f>
        <v>45677</v>
      </c>
      <c r="J9" s="137"/>
      <c r="K9" s="136">
        <v>45684</v>
      </c>
      <c r="L9" s="137"/>
      <c r="M9" s="136">
        <v>45691</v>
      </c>
      <c r="N9" s="137"/>
      <c r="O9" s="136">
        <v>45698</v>
      </c>
      <c r="P9" s="137"/>
      <c r="Q9" s="136">
        <v>45712</v>
      </c>
      <c r="R9" s="137"/>
      <c r="S9" s="136">
        <v>45719</v>
      </c>
      <c r="T9" s="137"/>
      <c r="U9" s="136">
        <v>45726</v>
      </c>
      <c r="V9" s="137"/>
      <c r="W9" s="136">
        <v>45733</v>
      </c>
      <c r="X9" s="137"/>
      <c r="Y9" s="136">
        <v>45740</v>
      </c>
      <c r="Z9" s="137"/>
      <c r="AA9" s="136">
        <v>45747</v>
      </c>
      <c r="AB9" s="137"/>
      <c r="AC9" s="136">
        <v>45754</v>
      </c>
      <c r="AD9" s="137"/>
      <c r="AE9" s="136">
        <v>45761</v>
      </c>
      <c r="AF9" s="137"/>
      <c r="AG9" s="136">
        <v>45768</v>
      </c>
      <c r="AH9" s="137"/>
      <c r="AI9" s="136">
        <v>45775</v>
      </c>
      <c r="AJ9" s="137"/>
      <c r="AK9" s="136">
        <v>45782</v>
      </c>
      <c r="AL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3</v>
      </c>
      <c r="B11" s="87">
        <f>IF($B$9-(E11+F11)&lt;0,0,$B$9-(E11+F11))</f>
        <v>0</v>
      </c>
      <c r="C11" s="88" t="s">
        <v>87</v>
      </c>
      <c r="D11" s="89">
        <f>IF(E11=0,0,(E11/(E11+F11)))</f>
        <v>0.48780487804878048</v>
      </c>
      <c r="E11" s="170">
        <f>G11+I11+K11+M11+O11+Q11+S11+U11+W11+Y11+AA11+AC11+AE11+AG11+AI11+AK11</f>
        <v>20</v>
      </c>
      <c r="F11" s="104">
        <f>H11+J11+L11+N11+P11+R11+T11+V11+X11+Z11+AB11+AD11+AF11+AH11+AJ11+AL11</f>
        <v>21</v>
      </c>
      <c r="G11" s="117">
        <v>2</v>
      </c>
      <c r="H11" s="9">
        <v>2</v>
      </c>
      <c r="I11" s="10">
        <v>3</v>
      </c>
      <c r="J11" s="9">
        <v>1</v>
      </c>
      <c r="K11" s="10">
        <v>1</v>
      </c>
      <c r="L11" s="9">
        <v>3</v>
      </c>
      <c r="M11" s="10">
        <v>3</v>
      </c>
      <c r="N11" s="9">
        <v>1</v>
      </c>
      <c r="O11" s="10">
        <v>1</v>
      </c>
      <c r="P11" s="9">
        <v>1</v>
      </c>
      <c r="Q11" s="10">
        <v>1</v>
      </c>
      <c r="R11" s="9">
        <v>3</v>
      </c>
      <c r="S11" s="10">
        <v>2</v>
      </c>
      <c r="T11" s="9">
        <v>2</v>
      </c>
      <c r="U11" s="10">
        <v>1</v>
      </c>
      <c r="V11" s="9">
        <v>0</v>
      </c>
      <c r="W11" s="10"/>
      <c r="X11" s="9"/>
      <c r="Y11" s="10">
        <v>3</v>
      </c>
      <c r="Z11" s="9">
        <v>1</v>
      </c>
      <c r="AA11" s="10">
        <v>2</v>
      </c>
      <c r="AB11" s="9">
        <v>2</v>
      </c>
      <c r="AC11" s="10"/>
      <c r="AD11" s="9"/>
      <c r="AE11" s="10"/>
      <c r="AF11" s="9"/>
      <c r="AG11" s="10">
        <v>1</v>
      </c>
      <c r="AH11" s="9">
        <v>3</v>
      </c>
      <c r="AI11" s="10">
        <v>0</v>
      </c>
      <c r="AJ11" s="9">
        <v>2</v>
      </c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0</v>
      </c>
      <c r="B12" s="94">
        <f t="shared" ref="B12:B30" si="2">IF($B$9-(E12+F12)&lt;0,0,$B$9-(E12+F12))</f>
        <v>0</v>
      </c>
      <c r="C12" s="95" t="s">
        <v>88</v>
      </c>
      <c r="D12" s="89">
        <f t="shared" ref="D12:D30" si="3">IF(E12=0,0,(E12/(E12+F12)))</f>
        <v>0.5</v>
      </c>
      <c r="E12" s="170">
        <f t="shared" ref="E12:E30" si="4">G12+I12+K12+M12+O12+Q12+S12+U12+W12+Y12+AA12+AC12+AE12+AG12+AI12+AK12</f>
        <v>26</v>
      </c>
      <c r="F12" s="104">
        <f t="shared" ref="F12:F30" si="5">H12+J12+L12+N12+P12+R12+T12+V12+X12+Z12+AB12+AD12+AF12+AH12+AJ12+AL12</f>
        <v>26</v>
      </c>
      <c r="G12" s="96">
        <v>2</v>
      </c>
      <c r="H12" s="12">
        <v>2</v>
      </c>
      <c r="I12" s="13">
        <v>3</v>
      </c>
      <c r="J12" s="12">
        <v>1</v>
      </c>
      <c r="K12" s="13">
        <v>0</v>
      </c>
      <c r="L12" s="12">
        <v>4</v>
      </c>
      <c r="M12" s="13"/>
      <c r="N12" s="12"/>
      <c r="O12" s="13">
        <v>3</v>
      </c>
      <c r="P12" s="12">
        <v>1</v>
      </c>
      <c r="Q12" s="13">
        <v>3</v>
      </c>
      <c r="R12" s="12">
        <v>1</v>
      </c>
      <c r="S12" s="13">
        <v>1</v>
      </c>
      <c r="T12" s="12">
        <v>3</v>
      </c>
      <c r="U12" s="13">
        <v>2</v>
      </c>
      <c r="V12" s="12">
        <v>2</v>
      </c>
      <c r="W12" s="13"/>
      <c r="X12" s="12"/>
      <c r="Y12" s="13">
        <v>1</v>
      </c>
      <c r="Z12" s="12">
        <v>3</v>
      </c>
      <c r="AA12" s="13">
        <v>2</v>
      </c>
      <c r="AB12" s="12">
        <v>2</v>
      </c>
      <c r="AC12" s="13">
        <v>2</v>
      </c>
      <c r="AD12" s="12">
        <v>2</v>
      </c>
      <c r="AE12" s="13">
        <v>4</v>
      </c>
      <c r="AF12" s="12">
        <v>0</v>
      </c>
      <c r="AG12" s="13">
        <v>1</v>
      </c>
      <c r="AH12" s="12">
        <v>3</v>
      </c>
      <c r="AI12" s="13">
        <v>2</v>
      </c>
      <c r="AJ12" s="12">
        <v>2</v>
      </c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0</v>
      </c>
      <c r="B13" s="94">
        <f t="shared" si="2"/>
        <v>0</v>
      </c>
      <c r="C13" s="95" t="s">
        <v>89</v>
      </c>
      <c r="D13" s="89">
        <f t="shared" si="3"/>
        <v>0.64912280701754388</v>
      </c>
      <c r="E13" s="170">
        <f t="shared" si="4"/>
        <v>37</v>
      </c>
      <c r="F13" s="104">
        <f t="shared" si="5"/>
        <v>20</v>
      </c>
      <c r="G13" s="96">
        <v>3</v>
      </c>
      <c r="H13" s="12">
        <v>2</v>
      </c>
      <c r="I13" s="13">
        <v>3</v>
      </c>
      <c r="J13" s="12">
        <v>1</v>
      </c>
      <c r="K13" s="13">
        <v>3</v>
      </c>
      <c r="L13" s="12">
        <v>1</v>
      </c>
      <c r="M13" s="13">
        <v>3</v>
      </c>
      <c r="N13" s="12">
        <v>1</v>
      </c>
      <c r="O13" s="13">
        <v>4</v>
      </c>
      <c r="P13" s="12">
        <v>0</v>
      </c>
      <c r="Q13" s="13">
        <v>4</v>
      </c>
      <c r="R13" s="12">
        <v>0</v>
      </c>
      <c r="S13" s="13">
        <v>3</v>
      </c>
      <c r="T13" s="12">
        <v>1</v>
      </c>
      <c r="U13" s="13">
        <v>3</v>
      </c>
      <c r="V13" s="12">
        <v>1</v>
      </c>
      <c r="W13" s="13"/>
      <c r="X13" s="12"/>
      <c r="Y13" s="13">
        <v>1</v>
      </c>
      <c r="Z13" s="12">
        <v>3</v>
      </c>
      <c r="AA13" s="13">
        <v>2</v>
      </c>
      <c r="AB13" s="12">
        <v>2</v>
      </c>
      <c r="AC13" s="13">
        <v>1</v>
      </c>
      <c r="AD13" s="12">
        <v>3</v>
      </c>
      <c r="AE13" s="13">
        <v>3</v>
      </c>
      <c r="AF13" s="12">
        <v>1</v>
      </c>
      <c r="AG13" s="13">
        <v>2</v>
      </c>
      <c r="AH13" s="12">
        <v>2</v>
      </c>
      <c r="AI13" s="13">
        <v>2</v>
      </c>
      <c r="AJ13" s="12">
        <v>2</v>
      </c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0</v>
      </c>
      <c r="B14" s="94">
        <f t="shared" si="2"/>
        <v>0</v>
      </c>
      <c r="C14" s="95" t="s">
        <v>90</v>
      </c>
      <c r="D14" s="89">
        <f t="shared" si="3"/>
        <v>0.65384615384615385</v>
      </c>
      <c r="E14" s="170">
        <f t="shared" si="4"/>
        <v>34</v>
      </c>
      <c r="F14" s="104">
        <f t="shared" si="5"/>
        <v>18</v>
      </c>
      <c r="G14" s="96">
        <v>2</v>
      </c>
      <c r="H14" s="12">
        <v>2</v>
      </c>
      <c r="I14" s="13">
        <v>3</v>
      </c>
      <c r="J14" s="12">
        <v>1</v>
      </c>
      <c r="K14" s="13"/>
      <c r="L14" s="12"/>
      <c r="M14" s="13">
        <v>2</v>
      </c>
      <c r="N14" s="12">
        <v>2</v>
      </c>
      <c r="O14" s="13">
        <v>2</v>
      </c>
      <c r="P14" s="12">
        <v>2</v>
      </c>
      <c r="Q14" s="13">
        <v>4</v>
      </c>
      <c r="R14" s="12">
        <v>0</v>
      </c>
      <c r="S14" s="13">
        <v>2</v>
      </c>
      <c r="T14" s="12">
        <v>2</v>
      </c>
      <c r="U14" s="13">
        <v>3</v>
      </c>
      <c r="V14" s="12">
        <v>1</v>
      </c>
      <c r="W14" s="13"/>
      <c r="X14" s="12"/>
      <c r="Y14" s="13">
        <v>3</v>
      </c>
      <c r="Z14" s="12">
        <v>1</v>
      </c>
      <c r="AA14" s="13">
        <v>3</v>
      </c>
      <c r="AB14" s="12">
        <v>1</v>
      </c>
      <c r="AC14" s="13">
        <v>3</v>
      </c>
      <c r="AD14" s="12">
        <v>1</v>
      </c>
      <c r="AE14" s="13">
        <v>2</v>
      </c>
      <c r="AF14" s="12">
        <v>2</v>
      </c>
      <c r="AG14" s="13">
        <v>2</v>
      </c>
      <c r="AH14" s="12">
        <v>2</v>
      </c>
      <c r="AI14" s="13">
        <v>3</v>
      </c>
      <c r="AJ14" s="12">
        <v>1</v>
      </c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41</v>
      </c>
      <c r="B15" s="94">
        <f t="shared" si="2"/>
        <v>19</v>
      </c>
      <c r="C15" s="95" t="s">
        <v>91</v>
      </c>
      <c r="D15" s="89">
        <f t="shared" si="3"/>
        <v>0.33333333333333331</v>
      </c>
      <c r="E15" s="170">
        <f t="shared" si="4"/>
        <v>1</v>
      </c>
      <c r="F15" s="104">
        <f t="shared" si="5"/>
        <v>2</v>
      </c>
      <c r="G15" s="96">
        <v>1</v>
      </c>
      <c r="H15" s="12">
        <v>2</v>
      </c>
      <c r="I15" s="13"/>
      <c r="J15" s="12"/>
      <c r="K15" s="13"/>
      <c r="L15" s="12"/>
      <c r="M15" s="13"/>
      <c r="N15" s="12"/>
      <c r="O15" s="13"/>
      <c r="P15" s="12"/>
      <c r="Q15" s="13"/>
      <c r="R15" s="12"/>
      <c r="S15" s="13"/>
      <c r="T15" s="12"/>
      <c r="U15" s="13"/>
      <c r="V15" s="12"/>
      <c r="W15" s="13"/>
      <c r="X15" s="12"/>
      <c r="Y15" s="13"/>
      <c r="Z15" s="12"/>
      <c r="AA15" s="13"/>
      <c r="AB15" s="12"/>
      <c r="AC15" s="13"/>
      <c r="AD15" s="12"/>
      <c r="AE15" s="13"/>
      <c r="AF15" s="12"/>
      <c r="AG15" s="13"/>
      <c r="AH15" s="12"/>
      <c r="AI15" s="13"/>
      <c r="AJ15" s="12"/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0</v>
      </c>
      <c r="B16" s="94">
        <f t="shared" si="2"/>
        <v>0</v>
      </c>
      <c r="C16" s="95" t="s">
        <v>117</v>
      </c>
      <c r="D16" s="89">
        <f t="shared" si="3"/>
        <v>0.625</v>
      </c>
      <c r="E16" s="170">
        <f t="shared" si="4"/>
        <v>30</v>
      </c>
      <c r="F16" s="104">
        <f t="shared" si="5"/>
        <v>18</v>
      </c>
      <c r="G16" s="96"/>
      <c r="H16" s="12"/>
      <c r="I16" s="13">
        <v>2</v>
      </c>
      <c r="J16" s="12">
        <v>2</v>
      </c>
      <c r="K16" s="13">
        <v>4</v>
      </c>
      <c r="L16" s="12">
        <v>0</v>
      </c>
      <c r="M16" s="13">
        <v>1</v>
      </c>
      <c r="N16" s="12">
        <v>3</v>
      </c>
      <c r="O16" s="13">
        <v>3</v>
      </c>
      <c r="P16" s="12">
        <v>1</v>
      </c>
      <c r="Q16" s="13">
        <v>3</v>
      </c>
      <c r="R16" s="12">
        <v>1</v>
      </c>
      <c r="S16" s="13">
        <v>0</v>
      </c>
      <c r="T16" s="12">
        <v>4</v>
      </c>
      <c r="U16" s="13"/>
      <c r="V16" s="12"/>
      <c r="W16" s="13"/>
      <c r="X16" s="12"/>
      <c r="Y16" s="13">
        <v>2</v>
      </c>
      <c r="Z16" s="12">
        <v>2</v>
      </c>
      <c r="AA16" s="13">
        <v>3</v>
      </c>
      <c r="AB16" s="12">
        <v>1</v>
      </c>
      <c r="AC16" s="13">
        <v>4</v>
      </c>
      <c r="AD16" s="12">
        <v>0</v>
      </c>
      <c r="AE16" s="13">
        <v>1</v>
      </c>
      <c r="AF16" s="12">
        <v>3</v>
      </c>
      <c r="AG16" s="13">
        <v>4</v>
      </c>
      <c r="AH16" s="12">
        <v>0</v>
      </c>
      <c r="AI16" s="13">
        <v>3</v>
      </c>
      <c r="AJ16" s="12">
        <v>1</v>
      </c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21</v>
      </c>
      <c r="B17" s="94">
        <f t="shared" si="2"/>
        <v>0</v>
      </c>
      <c r="C17" s="95" t="s">
        <v>129</v>
      </c>
      <c r="D17" s="89">
        <f t="shared" si="3"/>
        <v>0.73913043478260865</v>
      </c>
      <c r="E17" s="170">
        <f t="shared" si="4"/>
        <v>17</v>
      </c>
      <c r="F17" s="104">
        <f t="shared" si="5"/>
        <v>6</v>
      </c>
      <c r="G17" s="96"/>
      <c r="H17" s="12"/>
      <c r="I17" s="13"/>
      <c r="J17" s="12"/>
      <c r="K17" s="13">
        <v>1</v>
      </c>
      <c r="L17" s="12">
        <v>3</v>
      </c>
      <c r="M17" s="13">
        <v>2</v>
      </c>
      <c r="N17" s="12">
        <v>2</v>
      </c>
      <c r="O17" s="13">
        <v>2</v>
      </c>
      <c r="P17" s="12">
        <v>0</v>
      </c>
      <c r="Q17" s="13"/>
      <c r="R17" s="12"/>
      <c r="S17" s="13"/>
      <c r="T17" s="12"/>
      <c r="U17" s="13">
        <v>3</v>
      </c>
      <c r="V17" s="12">
        <v>0</v>
      </c>
      <c r="W17" s="13"/>
      <c r="X17" s="12"/>
      <c r="Y17" s="13"/>
      <c r="Z17" s="12"/>
      <c r="AA17" s="13"/>
      <c r="AB17" s="12"/>
      <c r="AC17" s="13">
        <v>4</v>
      </c>
      <c r="AD17" s="12">
        <v>0</v>
      </c>
      <c r="AE17" s="13">
        <v>3</v>
      </c>
      <c r="AF17" s="12">
        <v>1</v>
      </c>
      <c r="AG17" s="13"/>
      <c r="AH17" s="12"/>
      <c r="AI17" s="13">
        <v>2</v>
      </c>
      <c r="AJ17" s="12">
        <v>0</v>
      </c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40</v>
      </c>
      <c r="B18" s="94">
        <f t="shared" si="2"/>
        <v>18</v>
      </c>
      <c r="C18" s="95" t="s">
        <v>142</v>
      </c>
      <c r="D18" s="89">
        <f t="shared" si="3"/>
        <v>0.75</v>
      </c>
      <c r="E18" s="170">
        <f t="shared" si="4"/>
        <v>3</v>
      </c>
      <c r="F18" s="104">
        <f t="shared" si="5"/>
        <v>1</v>
      </c>
      <c r="G18" s="96"/>
      <c r="H18" s="12"/>
      <c r="I18" s="13"/>
      <c r="J18" s="12"/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>
        <v>3</v>
      </c>
      <c r="V18" s="12">
        <v>1</v>
      </c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44</v>
      </c>
      <c r="B19" s="94">
        <f t="shared" si="2"/>
        <v>22</v>
      </c>
      <c r="C19" s="95"/>
      <c r="D19" s="89">
        <f t="shared" si="3"/>
        <v>0</v>
      </c>
      <c r="E19" s="170">
        <f t="shared" si="4"/>
        <v>0</v>
      </c>
      <c r="F19" s="104">
        <f t="shared" si="5"/>
        <v>0</v>
      </c>
      <c r="G19" s="96"/>
      <c r="H19" s="12"/>
      <c r="I19" s="13"/>
      <c r="J19" s="12"/>
      <c r="K19" s="13"/>
      <c r="L19" s="12"/>
      <c r="M19" s="13"/>
      <c r="N19" s="12"/>
      <c r="O19" s="13"/>
      <c r="P19" s="12"/>
      <c r="Q19" s="13"/>
      <c r="R19" s="12"/>
      <c r="S19" s="13"/>
      <c r="T19" s="12"/>
      <c r="U19" s="13"/>
      <c r="V19" s="12"/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44</v>
      </c>
      <c r="B20" s="94">
        <f t="shared" si="2"/>
        <v>22</v>
      </c>
      <c r="C20" s="95"/>
      <c r="D20" s="89">
        <f t="shared" si="3"/>
        <v>0</v>
      </c>
      <c r="E20" s="170">
        <f t="shared" si="4"/>
        <v>0</v>
      </c>
      <c r="F20" s="104">
        <f t="shared" si="5"/>
        <v>0</v>
      </c>
      <c r="G20" s="96"/>
      <c r="H20" s="12"/>
      <c r="I20" s="13"/>
      <c r="J20" s="12"/>
      <c r="K20" s="13"/>
      <c r="L20" s="12"/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44</v>
      </c>
      <c r="B21" s="94">
        <f t="shared" si="2"/>
        <v>22</v>
      </c>
      <c r="C21" s="95"/>
      <c r="D21" s="89">
        <f t="shared" si="3"/>
        <v>0</v>
      </c>
      <c r="E21" s="170">
        <f t="shared" si="4"/>
        <v>0</v>
      </c>
      <c r="F21" s="104">
        <f t="shared" si="5"/>
        <v>0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/>
      <c r="R21" s="12"/>
      <c r="S21" s="13"/>
      <c r="T21" s="12"/>
      <c r="U21" s="13"/>
      <c r="V21" s="12"/>
      <c r="W21" s="13"/>
      <c r="X21" s="12"/>
      <c r="Y21" s="13"/>
      <c r="Z21" s="12"/>
      <c r="AA21" s="13"/>
      <c r="AB21" s="12"/>
      <c r="AC21" s="13"/>
      <c r="AD21" s="12"/>
      <c r="AE21" s="13"/>
      <c r="AF21" s="12"/>
      <c r="AG21" s="13"/>
      <c r="AH21" s="12"/>
      <c r="AI21" s="13"/>
      <c r="AJ21" s="12"/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44</v>
      </c>
      <c r="B22" s="94">
        <f t="shared" si="2"/>
        <v>22</v>
      </c>
      <c r="C22" s="95"/>
      <c r="D22" s="89">
        <f t="shared" si="3"/>
        <v>0</v>
      </c>
      <c r="E22" s="170">
        <f t="shared" si="4"/>
        <v>0</v>
      </c>
      <c r="F22" s="104">
        <f t="shared" si="5"/>
        <v>0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/>
      <c r="V22" s="12"/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44</v>
      </c>
      <c r="B23" s="94">
        <f t="shared" si="2"/>
        <v>22</v>
      </c>
      <c r="C23" s="95"/>
      <c r="D23" s="89">
        <f t="shared" si="3"/>
        <v>0</v>
      </c>
      <c r="E23" s="170">
        <f t="shared" si="4"/>
        <v>0</v>
      </c>
      <c r="F23" s="104">
        <f t="shared" si="5"/>
        <v>0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/>
      <c r="V23" s="12"/>
      <c r="W23" s="13"/>
      <c r="X23" s="12"/>
      <c r="Y23" s="13"/>
      <c r="Z23" s="12"/>
      <c r="AA23" s="13"/>
      <c r="AB23" s="12"/>
      <c r="AC23" s="13"/>
      <c r="AD23" s="12"/>
      <c r="AE23" s="13"/>
      <c r="AF23" s="12"/>
      <c r="AG23" s="13"/>
      <c r="AH23" s="12"/>
      <c r="AI23" s="13"/>
      <c r="AJ23" s="12"/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44</v>
      </c>
      <c r="B24" s="94">
        <f t="shared" si="2"/>
        <v>22</v>
      </c>
      <c r="C24" s="95"/>
      <c r="D24" s="89">
        <f t="shared" si="3"/>
        <v>0</v>
      </c>
      <c r="E24" s="170">
        <f t="shared" si="4"/>
        <v>0</v>
      </c>
      <c r="F24" s="104">
        <f t="shared" si="5"/>
        <v>0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/>
      <c r="X24" s="12"/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44</v>
      </c>
      <c r="B25" s="94">
        <f t="shared" si="2"/>
        <v>22</v>
      </c>
      <c r="C25" s="95"/>
      <c r="D25" s="89">
        <f t="shared" si="3"/>
        <v>0</v>
      </c>
      <c r="E25" s="170">
        <f t="shared" si="4"/>
        <v>0</v>
      </c>
      <c r="F25" s="104">
        <f t="shared" si="5"/>
        <v>0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/>
      <c r="AF25" s="12"/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17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17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17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17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17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31"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</mergeCells>
  <conditionalFormatting sqref="A11:B30">
    <cfRule type="cellIs" dxfId="16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pageSetUpPr fitToPage="1"/>
  </sheetPr>
  <dimension ref="A1:ACY32"/>
  <sheetViews>
    <sheetView showGridLines="0" zoomScaleNormal="100" workbookViewId="0">
      <pane xSplit="6" ySplit="10" topLeftCell="G11" activePane="bottomRight" state="frozen"/>
      <selection pane="topRight" activeCell="E1" sqref="E1"/>
      <selection pane="bottomLeft" activeCell="A3" sqref="A3"/>
      <selection pane="bottomRight" activeCell="E7" sqref="E7"/>
    </sheetView>
  </sheetViews>
  <sheetFormatPr baseColWidth="10" defaultColWidth="5.1640625" defaultRowHeight="15" customHeight="1"/>
  <cols>
    <col min="1" max="2" width="4" style="50" customWidth="1"/>
    <col min="3" max="3" width="23.83203125" style="62" customWidth="1"/>
    <col min="4" max="4" width="8.83203125" style="50" customWidth="1"/>
    <col min="5" max="6" width="6.5" style="50" customWidth="1"/>
    <col min="7" max="34" width="4.5" style="50" customWidth="1"/>
    <col min="35" max="16384" width="5.1640625" style="50"/>
  </cols>
  <sheetData>
    <row r="1" spans="1:779" ht="24.5" customHeight="1" thickBot="1">
      <c r="A1" s="48" t="s">
        <v>107</v>
      </c>
      <c r="B1" s="49"/>
      <c r="C1" s="49"/>
      <c r="D1" s="49"/>
      <c r="E1" s="49"/>
      <c r="F1" s="49"/>
    </row>
    <row r="2" spans="1:779" ht="15" customHeight="1" thickBot="1">
      <c r="A2" s="51"/>
      <c r="B2" s="52"/>
      <c r="C2" s="52"/>
      <c r="D2" s="53" t="s">
        <v>22</v>
      </c>
      <c r="E2" s="53" t="s">
        <v>23</v>
      </c>
      <c r="F2" s="53" t="s">
        <v>24</v>
      </c>
      <c r="G2" s="153" t="s">
        <v>1</v>
      </c>
      <c r="H2" s="135"/>
      <c r="I2" s="138" t="s">
        <v>2</v>
      </c>
      <c r="J2" s="139"/>
      <c r="K2" s="138" t="s">
        <v>3</v>
      </c>
      <c r="L2" s="139"/>
      <c r="M2" s="138" t="s">
        <v>4</v>
      </c>
      <c r="N2" s="139"/>
      <c r="O2" s="138" t="s">
        <v>5</v>
      </c>
      <c r="P2" s="139"/>
      <c r="Q2" s="138" t="s">
        <v>6</v>
      </c>
      <c r="R2" s="139"/>
      <c r="S2" s="138" t="s">
        <v>7</v>
      </c>
      <c r="T2" s="139"/>
      <c r="U2" s="138" t="s">
        <v>8</v>
      </c>
      <c r="V2" s="139"/>
      <c r="W2" s="138" t="s">
        <v>9</v>
      </c>
      <c r="X2" s="139"/>
      <c r="Y2" s="138" t="s">
        <v>10</v>
      </c>
      <c r="Z2" s="139"/>
      <c r="AA2" s="138" t="s">
        <v>11</v>
      </c>
      <c r="AB2" s="139"/>
      <c r="AC2" s="138" t="s">
        <v>12</v>
      </c>
      <c r="AD2" s="139"/>
      <c r="AE2" s="138" t="s">
        <v>13</v>
      </c>
      <c r="AF2" s="139"/>
      <c r="AG2" s="134" t="s">
        <v>14</v>
      </c>
      <c r="AH2" s="135"/>
      <c r="AI2" s="138" t="s">
        <v>139</v>
      </c>
      <c r="AJ2" s="139"/>
      <c r="AK2" s="134" t="s">
        <v>140</v>
      </c>
      <c r="AL2" s="135"/>
    </row>
    <row r="3" spans="1:779" s="53" customFormat="1" ht="21.5" customHeight="1" thickBot="1">
      <c r="A3" s="54" t="s">
        <v>16</v>
      </c>
      <c r="B3" s="55"/>
      <c r="C3" s="55"/>
      <c r="D3" s="56">
        <f>IF(E3=0,0,(E3/(E3+F3)))</f>
        <v>0.49206349206349204</v>
      </c>
      <c r="E3" s="57">
        <f>SUM(E11:E30)-E4+E5</f>
        <v>124</v>
      </c>
      <c r="F3" s="101">
        <f>SUM(F11:F30)</f>
        <v>128</v>
      </c>
      <c r="G3" s="105">
        <f t="shared" ref="G3:AL3" si="0">SUM(G11:G30)</f>
        <v>10</v>
      </c>
      <c r="H3" s="59">
        <f t="shared" si="0"/>
        <v>10</v>
      </c>
      <c r="I3" s="58">
        <f t="shared" si="0"/>
        <v>9</v>
      </c>
      <c r="J3" s="59">
        <f t="shared" si="0"/>
        <v>11</v>
      </c>
      <c r="K3" s="58">
        <f t="shared" si="0"/>
        <v>12</v>
      </c>
      <c r="L3" s="59">
        <f t="shared" si="0"/>
        <v>8</v>
      </c>
      <c r="M3" s="58">
        <f t="shared" si="0"/>
        <v>15</v>
      </c>
      <c r="N3" s="59">
        <f t="shared" si="0"/>
        <v>5</v>
      </c>
      <c r="O3" s="58">
        <f t="shared" si="0"/>
        <v>0</v>
      </c>
      <c r="P3" s="59">
        <f t="shared" si="0"/>
        <v>0</v>
      </c>
      <c r="Q3" s="58">
        <f t="shared" si="0"/>
        <v>5</v>
      </c>
      <c r="R3" s="59">
        <f t="shared" si="0"/>
        <v>15</v>
      </c>
      <c r="S3" s="58">
        <f t="shared" si="0"/>
        <v>0</v>
      </c>
      <c r="T3" s="59">
        <f t="shared" si="0"/>
        <v>0</v>
      </c>
      <c r="U3" s="58">
        <f t="shared" si="0"/>
        <v>4</v>
      </c>
      <c r="V3" s="59">
        <f t="shared" si="0"/>
        <v>16</v>
      </c>
      <c r="W3" s="58">
        <f t="shared" si="0"/>
        <v>10</v>
      </c>
      <c r="X3" s="59">
        <f t="shared" si="0"/>
        <v>10</v>
      </c>
      <c r="Y3" s="58">
        <f t="shared" si="0"/>
        <v>10</v>
      </c>
      <c r="Z3" s="59">
        <f t="shared" si="0"/>
        <v>10</v>
      </c>
      <c r="AA3" s="58">
        <f t="shared" si="0"/>
        <v>11</v>
      </c>
      <c r="AB3" s="59">
        <f t="shared" si="0"/>
        <v>9</v>
      </c>
      <c r="AC3" s="58">
        <f t="shared" si="0"/>
        <v>0</v>
      </c>
      <c r="AD3" s="59">
        <f t="shared" si="0"/>
        <v>0</v>
      </c>
      <c r="AE3" s="58">
        <f t="shared" si="0"/>
        <v>7</v>
      </c>
      <c r="AF3" s="59">
        <f t="shared" si="0"/>
        <v>13</v>
      </c>
      <c r="AG3" s="58">
        <f t="shared" si="0"/>
        <v>11</v>
      </c>
      <c r="AH3" s="59">
        <f t="shared" si="0"/>
        <v>9</v>
      </c>
      <c r="AI3" s="58">
        <f t="shared" si="0"/>
        <v>8</v>
      </c>
      <c r="AJ3" s="59">
        <f t="shared" si="0"/>
        <v>12</v>
      </c>
      <c r="AK3" s="58">
        <f t="shared" si="0"/>
        <v>0</v>
      </c>
      <c r="AL3" s="59">
        <f t="shared" si="0"/>
        <v>0</v>
      </c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</row>
    <row r="4" spans="1:779" ht="15" customHeight="1">
      <c r="A4" s="60" t="s">
        <v>19</v>
      </c>
      <c r="B4" s="61"/>
      <c r="D4" s="62"/>
      <c r="E4" s="63">
        <f>SUM(G4:AK4)</f>
        <v>0</v>
      </c>
      <c r="F4" s="102"/>
      <c r="G4" s="155"/>
      <c r="H4" s="143"/>
      <c r="I4" s="142"/>
      <c r="J4" s="143"/>
      <c r="K4" s="142"/>
      <c r="L4" s="143"/>
      <c r="M4" s="142"/>
      <c r="N4" s="143"/>
      <c r="O4" s="142"/>
      <c r="P4" s="143"/>
      <c r="Q4" s="142"/>
      <c r="R4" s="143"/>
      <c r="S4" s="142"/>
      <c r="T4" s="143"/>
      <c r="U4" s="142"/>
      <c r="V4" s="143"/>
      <c r="W4" s="142"/>
      <c r="X4" s="143"/>
      <c r="Y4" s="142"/>
      <c r="Z4" s="143"/>
      <c r="AA4" s="142"/>
      <c r="AB4" s="143"/>
      <c r="AC4" s="142"/>
      <c r="AD4" s="143"/>
      <c r="AE4" s="140"/>
      <c r="AF4" s="141"/>
      <c r="AG4" s="142"/>
      <c r="AH4" s="143"/>
      <c r="AI4" s="140"/>
      <c r="AJ4" s="141"/>
      <c r="AK4" s="142"/>
      <c r="AL4" s="143"/>
    </row>
    <row r="5" spans="1:779" ht="15" customHeight="1" thickBot="1">
      <c r="A5" s="64" t="s">
        <v>42</v>
      </c>
      <c r="B5" s="65"/>
      <c r="C5" s="65"/>
      <c r="D5" s="65"/>
      <c r="E5" s="66">
        <f>SUM(G5:AK5)</f>
        <v>12</v>
      </c>
      <c r="F5" s="103"/>
      <c r="G5" s="155">
        <v>1</v>
      </c>
      <c r="H5" s="143"/>
      <c r="I5" s="142">
        <v>1</v>
      </c>
      <c r="J5" s="143"/>
      <c r="K5" s="142">
        <v>1</v>
      </c>
      <c r="L5" s="143"/>
      <c r="M5" s="142">
        <v>1</v>
      </c>
      <c r="N5" s="143"/>
      <c r="O5" s="142"/>
      <c r="P5" s="143"/>
      <c r="Q5" s="142">
        <v>1</v>
      </c>
      <c r="R5" s="143"/>
      <c r="S5" s="142"/>
      <c r="T5" s="143"/>
      <c r="U5" s="142">
        <v>1</v>
      </c>
      <c r="V5" s="143"/>
      <c r="W5" s="142">
        <v>1</v>
      </c>
      <c r="X5" s="143"/>
      <c r="Y5" s="142">
        <v>1</v>
      </c>
      <c r="Z5" s="143"/>
      <c r="AA5" s="142">
        <v>1</v>
      </c>
      <c r="AB5" s="143"/>
      <c r="AC5" s="142"/>
      <c r="AD5" s="143"/>
      <c r="AE5" s="140">
        <v>1</v>
      </c>
      <c r="AF5" s="141"/>
      <c r="AG5" s="142">
        <v>1</v>
      </c>
      <c r="AH5" s="143"/>
      <c r="AI5" s="140">
        <v>1</v>
      </c>
      <c r="AJ5" s="141"/>
      <c r="AK5" s="142"/>
      <c r="AL5" s="143"/>
    </row>
    <row r="6" spans="1:779" s="71" customFormat="1" ht="18" customHeight="1" thickBot="1">
      <c r="A6" s="67" t="s">
        <v>56</v>
      </c>
      <c r="B6" s="68"/>
      <c r="C6" s="69"/>
      <c r="D6" s="69"/>
      <c r="E6" s="159">
        <f>SUM(G6:AK6)</f>
        <v>550</v>
      </c>
      <c r="F6" s="160"/>
      <c r="G6" s="168">
        <v>50</v>
      </c>
      <c r="H6" s="147"/>
      <c r="I6" s="146">
        <v>50</v>
      </c>
      <c r="J6" s="147"/>
      <c r="K6" s="146">
        <v>50</v>
      </c>
      <c r="L6" s="147"/>
      <c r="M6" s="146">
        <v>50</v>
      </c>
      <c r="N6" s="147"/>
      <c r="O6" s="146"/>
      <c r="P6" s="147"/>
      <c r="Q6" s="146">
        <v>50</v>
      </c>
      <c r="R6" s="147"/>
      <c r="S6" s="146"/>
      <c r="T6" s="147"/>
      <c r="U6" s="146">
        <v>50</v>
      </c>
      <c r="V6" s="147"/>
      <c r="W6" s="146">
        <v>50</v>
      </c>
      <c r="X6" s="147"/>
      <c r="Y6" s="146">
        <v>50</v>
      </c>
      <c r="Z6" s="147"/>
      <c r="AA6" s="146"/>
      <c r="AB6" s="147"/>
      <c r="AC6" s="146"/>
      <c r="AD6" s="147"/>
      <c r="AE6" s="144">
        <v>50</v>
      </c>
      <c r="AF6" s="145"/>
      <c r="AG6" s="146">
        <v>50</v>
      </c>
      <c r="AH6" s="147"/>
      <c r="AI6" s="144">
        <v>50</v>
      </c>
      <c r="AJ6" s="145"/>
      <c r="AK6" s="146"/>
      <c r="AL6" s="147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  <c r="CL6" s="70"/>
      <c r="CM6" s="70"/>
      <c r="CN6" s="70"/>
      <c r="CO6" s="70"/>
      <c r="CP6" s="70"/>
      <c r="CQ6" s="70"/>
      <c r="CR6" s="70"/>
      <c r="CS6" s="70"/>
      <c r="CT6" s="70"/>
      <c r="CU6" s="70"/>
      <c r="CV6" s="70"/>
      <c r="CW6" s="70"/>
      <c r="CX6" s="70"/>
      <c r="CY6" s="70"/>
      <c r="CZ6" s="70"/>
      <c r="DA6" s="70"/>
      <c r="DB6" s="70"/>
      <c r="DC6" s="70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70"/>
      <c r="DZ6" s="70"/>
      <c r="EA6" s="70"/>
      <c r="EB6" s="70"/>
      <c r="EC6" s="70"/>
      <c r="ED6" s="70"/>
      <c r="EE6" s="70"/>
      <c r="EF6" s="70"/>
      <c r="EG6" s="70"/>
      <c r="EH6" s="70"/>
      <c r="EI6" s="70"/>
      <c r="EJ6" s="70"/>
      <c r="EK6" s="70"/>
      <c r="EL6" s="70"/>
      <c r="EM6" s="70"/>
      <c r="EN6" s="70"/>
      <c r="EO6" s="70"/>
      <c r="EP6" s="70"/>
      <c r="EQ6" s="70"/>
      <c r="ER6" s="70"/>
      <c r="ES6" s="70"/>
      <c r="ET6" s="70"/>
      <c r="EU6" s="70"/>
      <c r="EV6" s="70"/>
      <c r="EW6" s="70"/>
      <c r="EX6" s="70"/>
      <c r="EY6" s="70"/>
      <c r="EZ6" s="70"/>
      <c r="FA6" s="70"/>
      <c r="FB6" s="70"/>
      <c r="FC6" s="70"/>
      <c r="FD6" s="70"/>
      <c r="FE6" s="70"/>
      <c r="FF6" s="70"/>
      <c r="FG6" s="70"/>
      <c r="FH6" s="70"/>
      <c r="FI6" s="70"/>
      <c r="FJ6" s="70"/>
      <c r="FK6" s="70"/>
      <c r="FL6" s="70"/>
      <c r="FM6" s="70"/>
      <c r="FN6" s="70"/>
      <c r="FO6" s="70"/>
      <c r="FP6" s="70"/>
      <c r="FQ6" s="70"/>
      <c r="FR6" s="70"/>
      <c r="FS6" s="70"/>
      <c r="FT6" s="70"/>
      <c r="FU6" s="70"/>
      <c r="FV6" s="70"/>
      <c r="FW6" s="70"/>
      <c r="FX6" s="70"/>
      <c r="FY6" s="70"/>
      <c r="FZ6" s="70"/>
      <c r="GA6" s="70"/>
      <c r="GB6" s="70"/>
      <c r="GC6" s="70"/>
      <c r="GD6" s="70"/>
      <c r="GE6" s="70"/>
      <c r="GF6" s="70"/>
      <c r="GG6" s="70"/>
      <c r="GH6" s="70"/>
      <c r="GI6" s="70"/>
      <c r="GJ6" s="70"/>
      <c r="GK6" s="70"/>
      <c r="GL6" s="70"/>
      <c r="GM6" s="70"/>
      <c r="GN6" s="70"/>
      <c r="GO6" s="70"/>
      <c r="GP6" s="70"/>
      <c r="GQ6" s="70"/>
      <c r="GR6" s="70"/>
      <c r="GS6" s="70"/>
      <c r="GT6" s="70"/>
      <c r="GU6" s="70"/>
      <c r="GV6" s="70"/>
      <c r="GW6" s="70"/>
      <c r="GX6" s="70"/>
      <c r="GY6" s="70"/>
      <c r="GZ6" s="70"/>
      <c r="HA6" s="70"/>
      <c r="HB6" s="70"/>
      <c r="HC6" s="70"/>
      <c r="HD6" s="70"/>
      <c r="HE6" s="70"/>
      <c r="HF6" s="70"/>
      <c r="HG6" s="70"/>
      <c r="HH6" s="70"/>
      <c r="HI6" s="70"/>
      <c r="HJ6" s="70"/>
      <c r="HK6" s="70"/>
      <c r="HL6" s="70"/>
      <c r="HM6" s="70"/>
      <c r="HN6" s="70"/>
      <c r="HO6" s="70"/>
      <c r="HP6" s="70"/>
      <c r="HQ6" s="70"/>
      <c r="HR6" s="70"/>
      <c r="HS6" s="70"/>
      <c r="HT6" s="70"/>
      <c r="HU6" s="70"/>
      <c r="HV6" s="70"/>
      <c r="HW6" s="70"/>
      <c r="HX6" s="70"/>
      <c r="HY6" s="70"/>
      <c r="HZ6" s="70"/>
      <c r="IA6" s="70"/>
      <c r="IB6" s="70"/>
      <c r="IC6" s="70"/>
      <c r="ID6" s="70"/>
      <c r="IE6" s="70"/>
      <c r="IF6" s="70"/>
      <c r="IG6" s="70"/>
      <c r="IH6" s="70"/>
      <c r="II6" s="70"/>
      <c r="IJ6" s="70"/>
      <c r="IK6" s="70"/>
      <c r="IL6" s="70"/>
      <c r="IM6" s="70"/>
      <c r="IN6" s="70"/>
      <c r="IO6" s="70"/>
      <c r="IP6" s="70"/>
      <c r="IQ6" s="70"/>
      <c r="IR6" s="70"/>
      <c r="IS6" s="70"/>
      <c r="IT6" s="70"/>
      <c r="IU6" s="70"/>
      <c r="IV6" s="70"/>
      <c r="IW6" s="70"/>
      <c r="IX6" s="70"/>
      <c r="IY6" s="70"/>
      <c r="IZ6" s="70"/>
      <c r="JA6" s="70"/>
      <c r="JB6" s="70"/>
      <c r="JC6" s="70"/>
      <c r="JD6" s="70"/>
      <c r="JE6" s="70"/>
      <c r="JF6" s="70"/>
      <c r="JG6" s="70"/>
      <c r="JH6" s="70"/>
      <c r="JI6" s="70"/>
      <c r="JJ6" s="70"/>
      <c r="JK6" s="70"/>
      <c r="JL6" s="70"/>
      <c r="JM6" s="70"/>
      <c r="JN6" s="70"/>
      <c r="JO6" s="70"/>
      <c r="JP6" s="70"/>
      <c r="JQ6" s="70"/>
      <c r="JR6" s="70"/>
      <c r="JS6" s="70"/>
      <c r="JT6" s="70"/>
      <c r="JU6" s="70"/>
      <c r="JV6" s="70"/>
      <c r="JW6" s="70"/>
      <c r="JX6" s="70"/>
      <c r="JY6" s="70"/>
      <c r="JZ6" s="70"/>
      <c r="KA6" s="70"/>
      <c r="KB6" s="70"/>
      <c r="KC6" s="70"/>
      <c r="KD6" s="70"/>
      <c r="KE6" s="70"/>
      <c r="KF6" s="70"/>
      <c r="KG6" s="70"/>
      <c r="KH6" s="70"/>
      <c r="KI6" s="70"/>
      <c r="KJ6" s="70"/>
      <c r="KK6" s="70"/>
      <c r="KL6" s="70"/>
      <c r="KM6" s="70"/>
      <c r="KN6" s="70"/>
      <c r="KO6" s="70"/>
      <c r="KP6" s="70"/>
      <c r="KQ6" s="70"/>
      <c r="KR6" s="70"/>
      <c r="KS6" s="70"/>
      <c r="KT6" s="70"/>
      <c r="KU6" s="70"/>
      <c r="KV6" s="70"/>
      <c r="KW6" s="70"/>
      <c r="KX6" s="70"/>
      <c r="KY6" s="70"/>
      <c r="KZ6" s="70"/>
      <c r="LA6" s="70"/>
      <c r="LB6" s="70"/>
      <c r="LC6" s="70"/>
      <c r="LD6" s="70"/>
      <c r="LE6" s="70"/>
      <c r="LF6" s="70"/>
      <c r="LG6" s="70"/>
      <c r="LH6" s="70"/>
      <c r="LI6" s="70"/>
      <c r="LJ6" s="70"/>
      <c r="LK6" s="70"/>
      <c r="LL6" s="70"/>
      <c r="LM6" s="70"/>
      <c r="LN6" s="70"/>
      <c r="LO6" s="70"/>
      <c r="LP6" s="70"/>
      <c r="LQ6" s="70"/>
      <c r="LR6" s="70"/>
      <c r="LS6" s="70"/>
      <c r="LT6" s="70"/>
      <c r="LU6" s="70"/>
      <c r="LV6" s="70"/>
      <c r="LW6" s="70"/>
      <c r="LX6" s="70"/>
      <c r="LY6" s="70"/>
      <c r="LZ6" s="70"/>
      <c r="MA6" s="70"/>
      <c r="MB6" s="70"/>
      <c r="MC6" s="70"/>
      <c r="MD6" s="70"/>
      <c r="ME6" s="70"/>
      <c r="MF6" s="70"/>
      <c r="MG6" s="70"/>
      <c r="MH6" s="70"/>
      <c r="MI6" s="70"/>
      <c r="MJ6" s="70"/>
      <c r="MK6" s="70"/>
      <c r="ML6" s="70"/>
      <c r="MM6" s="70"/>
      <c r="MN6" s="70"/>
      <c r="MO6" s="70"/>
      <c r="MP6" s="70"/>
      <c r="MQ6" s="70"/>
      <c r="MR6" s="70"/>
      <c r="MS6" s="70"/>
      <c r="MT6" s="70"/>
      <c r="MU6" s="70"/>
      <c r="MV6" s="70"/>
      <c r="MW6" s="70"/>
      <c r="MX6" s="70"/>
      <c r="MY6" s="70"/>
      <c r="MZ6" s="70"/>
      <c r="NA6" s="70"/>
      <c r="NB6" s="70"/>
      <c r="NC6" s="70"/>
      <c r="ND6" s="70"/>
      <c r="NE6" s="70"/>
      <c r="NF6" s="70"/>
      <c r="NG6" s="70"/>
      <c r="NH6" s="70"/>
      <c r="NI6" s="70"/>
      <c r="NJ6" s="70"/>
      <c r="NK6" s="70"/>
      <c r="NL6" s="70"/>
      <c r="NM6" s="70"/>
      <c r="NN6" s="70"/>
      <c r="NO6" s="70"/>
      <c r="NP6" s="70"/>
      <c r="NQ6" s="70"/>
      <c r="NR6" s="70"/>
      <c r="NS6" s="70"/>
      <c r="NT6" s="70"/>
      <c r="NU6" s="70"/>
      <c r="NV6" s="70"/>
      <c r="NW6" s="70"/>
      <c r="NX6" s="70"/>
      <c r="NY6" s="70"/>
      <c r="NZ6" s="70"/>
      <c r="OA6" s="70"/>
      <c r="OB6" s="70"/>
      <c r="OC6" s="70"/>
      <c r="OD6" s="70"/>
      <c r="OE6" s="70"/>
      <c r="OF6" s="70"/>
      <c r="OG6" s="70"/>
      <c r="OH6" s="70"/>
      <c r="OI6" s="70"/>
      <c r="OJ6" s="70"/>
      <c r="OK6" s="70"/>
      <c r="OL6" s="70"/>
      <c r="OM6" s="70"/>
      <c r="ON6" s="70"/>
      <c r="OO6" s="70"/>
      <c r="OP6" s="70"/>
      <c r="OQ6" s="70"/>
      <c r="OR6" s="70"/>
      <c r="OS6" s="70"/>
      <c r="OT6" s="70"/>
      <c r="OU6" s="70"/>
      <c r="OV6" s="70"/>
      <c r="OW6" s="70"/>
      <c r="OX6" s="70"/>
      <c r="OY6" s="70"/>
      <c r="OZ6" s="70"/>
      <c r="PA6" s="70"/>
      <c r="PB6" s="70"/>
      <c r="PC6" s="70"/>
      <c r="PD6" s="70"/>
      <c r="PE6" s="70"/>
      <c r="PF6" s="70"/>
      <c r="PG6" s="70"/>
      <c r="PH6" s="70"/>
      <c r="PI6" s="70"/>
      <c r="PJ6" s="70"/>
      <c r="PK6" s="70"/>
      <c r="PL6" s="70"/>
      <c r="PM6" s="70"/>
      <c r="PN6" s="70"/>
      <c r="PO6" s="70"/>
      <c r="PP6" s="70"/>
      <c r="PQ6" s="70"/>
      <c r="PR6" s="70"/>
      <c r="PS6" s="70"/>
      <c r="PT6" s="70"/>
      <c r="PU6" s="70"/>
      <c r="PV6" s="70"/>
      <c r="PW6" s="70"/>
      <c r="PX6" s="70"/>
      <c r="PY6" s="70"/>
      <c r="PZ6" s="70"/>
      <c r="QA6" s="70"/>
      <c r="QB6" s="70"/>
      <c r="QC6" s="70"/>
      <c r="QD6" s="70"/>
      <c r="QE6" s="70"/>
      <c r="QF6" s="70"/>
      <c r="QG6" s="70"/>
      <c r="QH6" s="70"/>
      <c r="QI6" s="70"/>
      <c r="QJ6" s="70"/>
      <c r="QK6" s="70"/>
      <c r="QL6" s="70"/>
      <c r="QM6" s="70"/>
      <c r="QN6" s="70"/>
      <c r="QO6" s="70"/>
      <c r="QP6" s="70"/>
      <c r="QQ6" s="70"/>
      <c r="QR6" s="70"/>
      <c r="QS6" s="70"/>
      <c r="QT6" s="70"/>
      <c r="QU6" s="70"/>
      <c r="QV6" s="70"/>
      <c r="QW6" s="70"/>
      <c r="QX6" s="70"/>
      <c r="QY6" s="70"/>
      <c r="QZ6" s="70"/>
      <c r="RA6" s="70"/>
      <c r="RB6" s="70"/>
      <c r="RC6" s="70"/>
      <c r="RD6" s="70"/>
      <c r="RE6" s="70"/>
      <c r="RF6" s="70"/>
      <c r="RG6" s="70"/>
      <c r="RH6" s="70"/>
      <c r="RI6" s="70"/>
      <c r="RJ6" s="70"/>
      <c r="RK6" s="70"/>
      <c r="RL6" s="70"/>
      <c r="RM6" s="70"/>
      <c r="RN6" s="70"/>
      <c r="RO6" s="70"/>
      <c r="RP6" s="70"/>
      <c r="RQ6" s="70"/>
      <c r="RR6" s="70"/>
      <c r="RS6" s="70"/>
      <c r="RT6" s="70"/>
      <c r="RU6" s="70"/>
      <c r="RV6" s="70"/>
      <c r="RW6" s="70"/>
      <c r="RX6" s="70"/>
      <c r="RY6" s="70"/>
      <c r="RZ6" s="70"/>
      <c r="SA6" s="70"/>
      <c r="SB6" s="70"/>
      <c r="SC6" s="70"/>
      <c r="SD6" s="70"/>
      <c r="SE6" s="70"/>
      <c r="SF6" s="70"/>
      <c r="SG6" s="70"/>
      <c r="SH6" s="70"/>
      <c r="SI6" s="70"/>
      <c r="SJ6" s="70"/>
      <c r="SK6" s="70"/>
      <c r="SL6" s="70"/>
      <c r="SM6" s="70"/>
      <c r="SN6" s="70"/>
      <c r="SO6" s="70"/>
      <c r="SP6" s="70"/>
      <c r="SQ6" s="70"/>
      <c r="SR6" s="70"/>
      <c r="SS6" s="70"/>
      <c r="ST6" s="70"/>
      <c r="SU6" s="70"/>
      <c r="SV6" s="70"/>
      <c r="SW6" s="70"/>
      <c r="SX6" s="70"/>
      <c r="SY6" s="70"/>
      <c r="SZ6" s="70"/>
      <c r="TA6" s="70"/>
      <c r="TB6" s="70"/>
      <c r="TC6" s="70"/>
      <c r="TD6" s="70"/>
      <c r="TE6" s="70"/>
      <c r="TF6" s="70"/>
      <c r="TG6" s="70"/>
      <c r="TH6" s="70"/>
      <c r="TI6" s="70"/>
      <c r="TJ6" s="70"/>
      <c r="TK6" s="70"/>
      <c r="TL6" s="70"/>
      <c r="TM6" s="70"/>
      <c r="TN6" s="70"/>
      <c r="TO6" s="70"/>
      <c r="TP6" s="70"/>
      <c r="TQ6" s="70"/>
      <c r="TR6" s="70"/>
      <c r="TS6" s="70"/>
      <c r="TT6" s="70"/>
      <c r="TU6" s="70"/>
      <c r="TV6" s="70"/>
      <c r="TW6" s="70"/>
      <c r="TX6" s="70"/>
      <c r="TY6" s="70"/>
      <c r="TZ6" s="70"/>
      <c r="UA6" s="70"/>
      <c r="UB6" s="70"/>
      <c r="UC6" s="70"/>
      <c r="UD6" s="70"/>
      <c r="UE6" s="70"/>
      <c r="UF6" s="70"/>
      <c r="UG6" s="70"/>
      <c r="UH6" s="70"/>
      <c r="UI6" s="70"/>
      <c r="UJ6" s="70"/>
      <c r="UK6" s="70"/>
      <c r="UL6" s="70"/>
      <c r="UM6" s="70"/>
      <c r="UN6" s="70"/>
      <c r="UO6" s="70"/>
      <c r="UP6" s="70"/>
      <c r="UQ6" s="70"/>
      <c r="UR6" s="70"/>
      <c r="US6" s="70"/>
      <c r="UT6" s="70"/>
      <c r="UU6" s="70"/>
      <c r="UV6" s="70"/>
      <c r="UW6" s="70"/>
      <c r="UX6" s="70"/>
      <c r="UY6" s="70"/>
      <c r="UZ6" s="70"/>
      <c r="VA6" s="70"/>
      <c r="VB6" s="70"/>
      <c r="VC6" s="70"/>
      <c r="VD6" s="70"/>
      <c r="VE6" s="70"/>
      <c r="VF6" s="70"/>
      <c r="VG6" s="70"/>
      <c r="VH6" s="70"/>
      <c r="VI6" s="70"/>
      <c r="VJ6" s="70"/>
      <c r="VK6" s="70"/>
      <c r="VL6" s="70"/>
      <c r="VM6" s="70"/>
      <c r="VN6" s="70"/>
      <c r="VO6" s="70"/>
      <c r="VP6" s="70"/>
      <c r="VQ6" s="70"/>
      <c r="VR6" s="70"/>
      <c r="VS6" s="70"/>
      <c r="VT6" s="70"/>
      <c r="VU6" s="70"/>
      <c r="VV6" s="70"/>
      <c r="VW6" s="70"/>
      <c r="VX6" s="70"/>
      <c r="VY6" s="70"/>
      <c r="VZ6" s="70"/>
      <c r="WA6" s="70"/>
      <c r="WB6" s="70"/>
      <c r="WC6" s="70"/>
      <c r="WD6" s="70"/>
      <c r="WE6" s="70"/>
      <c r="WF6" s="70"/>
      <c r="WG6" s="70"/>
      <c r="WH6" s="70"/>
      <c r="WI6" s="70"/>
      <c r="WJ6" s="70"/>
      <c r="WK6" s="70"/>
      <c r="WL6" s="70"/>
      <c r="WM6" s="70"/>
      <c r="WN6" s="70"/>
      <c r="WO6" s="70"/>
      <c r="WP6" s="70"/>
      <c r="WQ6" s="70"/>
      <c r="WR6" s="70"/>
      <c r="WS6" s="70"/>
      <c r="WT6" s="70"/>
      <c r="WU6" s="70"/>
      <c r="WV6" s="70"/>
      <c r="WW6" s="70"/>
      <c r="WX6" s="70"/>
      <c r="WY6" s="70"/>
      <c r="WZ6" s="70"/>
      <c r="XA6" s="70"/>
      <c r="XB6" s="70"/>
      <c r="XC6" s="70"/>
      <c r="XD6" s="70"/>
      <c r="XE6" s="70"/>
      <c r="XF6" s="70"/>
      <c r="XG6" s="70"/>
      <c r="XH6" s="70"/>
      <c r="XI6" s="70"/>
      <c r="XJ6" s="70"/>
      <c r="XK6" s="70"/>
      <c r="XL6" s="70"/>
      <c r="XM6" s="70"/>
      <c r="XN6" s="70"/>
      <c r="XO6" s="70"/>
      <c r="XP6" s="70"/>
      <c r="XQ6" s="70"/>
      <c r="XR6" s="70"/>
      <c r="XS6" s="70"/>
      <c r="XT6" s="70"/>
      <c r="XU6" s="70"/>
      <c r="XV6" s="70"/>
      <c r="XW6" s="70"/>
      <c r="XX6" s="70"/>
      <c r="XY6" s="70"/>
      <c r="XZ6" s="70"/>
      <c r="YA6" s="70"/>
      <c r="YB6" s="70"/>
      <c r="YC6" s="70"/>
      <c r="YD6" s="70"/>
      <c r="YE6" s="70"/>
      <c r="YF6" s="70"/>
      <c r="YG6" s="70"/>
      <c r="YH6" s="70"/>
      <c r="YI6" s="70"/>
      <c r="YJ6" s="70"/>
      <c r="YK6" s="70"/>
      <c r="YL6" s="70"/>
      <c r="YM6" s="70"/>
      <c r="YN6" s="70"/>
      <c r="YO6" s="70"/>
      <c r="YP6" s="70"/>
      <c r="YQ6" s="70"/>
      <c r="YR6" s="70"/>
      <c r="YS6" s="70"/>
      <c r="YT6" s="70"/>
      <c r="YU6" s="70"/>
      <c r="YV6" s="70"/>
      <c r="YW6" s="70"/>
      <c r="YX6" s="70"/>
      <c r="YY6" s="70"/>
      <c r="YZ6" s="70"/>
      <c r="ZA6" s="70"/>
      <c r="ZB6" s="70"/>
      <c r="ZC6" s="70"/>
      <c r="ZD6" s="70"/>
      <c r="ZE6" s="70"/>
      <c r="ZF6" s="70"/>
      <c r="ZG6" s="70"/>
      <c r="ZH6" s="70"/>
      <c r="ZI6" s="70"/>
      <c r="ZJ6" s="70"/>
      <c r="ZK6" s="70"/>
      <c r="ZL6" s="70"/>
      <c r="ZM6" s="70"/>
      <c r="ZN6" s="70"/>
      <c r="ZO6" s="70"/>
      <c r="ZP6" s="70"/>
      <c r="ZQ6" s="70"/>
      <c r="ZR6" s="70"/>
      <c r="ZS6" s="70"/>
      <c r="ZT6" s="70"/>
      <c r="ZU6" s="70"/>
      <c r="ZV6" s="70"/>
      <c r="ZW6" s="70"/>
      <c r="ZX6" s="70"/>
      <c r="ZY6" s="70"/>
      <c r="ZZ6" s="70"/>
      <c r="AAA6" s="70"/>
      <c r="AAB6" s="70"/>
      <c r="AAC6" s="70"/>
      <c r="AAD6" s="70"/>
      <c r="AAE6" s="70"/>
      <c r="AAF6" s="70"/>
      <c r="AAG6" s="70"/>
      <c r="AAH6" s="70"/>
      <c r="AAI6" s="70"/>
      <c r="AAJ6" s="70"/>
      <c r="AAK6" s="70"/>
      <c r="AAL6" s="70"/>
      <c r="AAM6" s="70"/>
      <c r="AAN6" s="70"/>
      <c r="AAO6" s="70"/>
      <c r="AAP6" s="70"/>
      <c r="AAQ6" s="70"/>
      <c r="AAR6" s="70"/>
      <c r="AAS6" s="70"/>
      <c r="AAT6" s="70"/>
      <c r="AAU6" s="70"/>
      <c r="AAV6" s="70"/>
      <c r="AAW6" s="70"/>
      <c r="AAX6" s="70"/>
      <c r="AAY6" s="70"/>
      <c r="AAZ6" s="70"/>
      <c r="ABA6" s="70"/>
      <c r="ABB6" s="70"/>
      <c r="ABC6" s="70"/>
      <c r="ABD6" s="70"/>
      <c r="ABE6" s="70"/>
      <c r="ABF6" s="70"/>
      <c r="ABG6" s="70"/>
      <c r="ABH6" s="70"/>
      <c r="ABI6" s="70"/>
      <c r="ABJ6" s="70"/>
      <c r="ABK6" s="70"/>
      <c r="ABL6" s="70"/>
      <c r="ABM6" s="70"/>
      <c r="ABN6" s="70"/>
      <c r="ABO6" s="70"/>
      <c r="ABP6" s="70"/>
      <c r="ABQ6" s="70"/>
      <c r="ABR6" s="70"/>
      <c r="ABS6" s="70"/>
      <c r="ABT6" s="70"/>
      <c r="ABU6" s="70"/>
      <c r="ABV6" s="70"/>
      <c r="ABW6" s="70"/>
      <c r="ABX6" s="70"/>
      <c r="ABY6" s="70"/>
      <c r="ABZ6" s="70"/>
      <c r="ACA6" s="70"/>
      <c r="ACB6" s="70"/>
      <c r="ACC6" s="70"/>
      <c r="ACD6" s="70"/>
      <c r="ACE6" s="70"/>
      <c r="ACF6" s="70"/>
      <c r="ACG6" s="70"/>
      <c r="ACH6" s="70"/>
      <c r="ACI6" s="70"/>
      <c r="ACJ6" s="70"/>
      <c r="ACK6" s="70"/>
      <c r="ACL6" s="70"/>
      <c r="ACM6" s="70"/>
      <c r="ACN6" s="70"/>
      <c r="ACO6" s="70"/>
      <c r="ACP6" s="70"/>
      <c r="ACQ6" s="70"/>
      <c r="ACR6" s="70"/>
      <c r="ACS6" s="70"/>
      <c r="ACT6" s="70"/>
      <c r="ACU6" s="70"/>
      <c r="ACV6" s="70"/>
      <c r="ACW6" s="70"/>
      <c r="ACX6" s="70"/>
      <c r="ACY6" s="70"/>
    </row>
    <row r="7" spans="1:779" s="74" customFormat="1" ht="15" customHeight="1" thickBot="1">
      <c r="A7" s="72"/>
      <c r="B7" s="72"/>
      <c r="C7" s="73"/>
      <c r="D7" s="73"/>
      <c r="G7" s="154"/>
      <c r="H7" s="154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8"/>
      <c r="AF7" s="148"/>
      <c r="AG7" s="149"/>
      <c r="AH7" s="149"/>
      <c r="AI7" s="148"/>
      <c r="AJ7" s="148"/>
      <c r="AK7" s="149"/>
      <c r="AL7" s="149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  <c r="EF7" s="72"/>
      <c r="EG7" s="72"/>
      <c r="EH7" s="72"/>
      <c r="EI7" s="72"/>
      <c r="EJ7" s="72"/>
      <c r="EK7" s="72"/>
      <c r="EL7" s="72"/>
      <c r="EM7" s="72"/>
      <c r="EN7" s="72"/>
      <c r="EO7" s="72"/>
      <c r="EP7" s="72"/>
      <c r="EQ7" s="72"/>
      <c r="ER7" s="72"/>
      <c r="ES7" s="72"/>
      <c r="ET7" s="72"/>
      <c r="EU7" s="72"/>
      <c r="EV7" s="72"/>
      <c r="EW7" s="72"/>
      <c r="EX7" s="72"/>
      <c r="EY7" s="72"/>
      <c r="EZ7" s="72"/>
      <c r="FA7" s="72"/>
      <c r="FB7" s="72"/>
      <c r="FC7" s="72"/>
      <c r="FD7" s="72"/>
      <c r="FE7" s="72"/>
      <c r="FF7" s="72"/>
      <c r="FG7" s="72"/>
      <c r="FH7" s="72"/>
      <c r="FI7" s="72"/>
      <c r="FJ7" s="72"/>
      <c r="FK7" s="72"/>
      <c r="FL7" s="72"/>
      <c r="FM7" s="72"/>
      <c r="FN7" s="72"/>
      <c r="FO7" s="72"/>
      <c r="FP7" s="72"/>
      <c r="FQ7" s="72"/>
      <c r="FR7" s="72"/>
      <c r="FS7" s="72"/>
      <c r="FT7" s="72"/>
      <c r="FU7" s="72"/>
      <c r="FV7" s="72"/>
      <c r="FW7" s="72"/>
      <c r="FX7" s="72"/>
      <c r="FY7" s="72"/>
      <c r="FZ7" s="72"/>
      <c r="GA7" s="72"/>
      <c r="GB7" s="72"/>
      <c r="GC7" s="72"/>
      <c r="GD7" s="72"/>
      <c r="GE7" s="72"/>
      <c r="GF7" s="72"/>
      <c r="GG7" s="72"/>
      <c r="GH7" s="72"/>
      <c r="GI7" s="72"/>
      <c r="GJ7" s="72"/>
      <c r="GK7" s="72"/>
      <c r="GL7" s="72"/>
      <c r="GM7" s="72"/>
      <c r="GN7" s="72"/>
      <c r="GO7" s="72"/>
      <c r="GP7" s="72"/>
      <c r="GQ7" s="72"/>
      <c r="GR7" s="72"/>
      <c r="GS7" s="72"/>
      <c r="GT7" s="72"/>
      <c r="GU7" s="72"/>
      <c r="GV7" s="72"/>
      <c r="GW7" s="72"/>
      <c r="GX7" s="72"/>
      <c r="GY7" s="72"/>
      <c r="GZ7" s="72"/>
      <c r="HA7" s="72"/>
      <c r="HB7" s="72"/>
      <c r="HC7" s="72"/>
      <c r="HD7" s="72"/>
      <c r="HE7" s="72"/>
      <c r="HF7" s="72"/>
      <c r="HG7" s="72"/>
      <c r="HH7" s="72"/>
      <c r="HI7" s="72"/>
      <c r="HJ7" s="72"/>
      <c r="HK7" s="72"/>
      <c r="HL7" s="72"/>
      <c r="HM7" s="72"/>
      <c r="HN7" s="72"/>
      <c r="HO7" s="72"/>
      <c r="HP7" s="72"/>
      <c r="HQ7" s="72"/>
      <c r="HR7" s="72"/>
      <c r="HS7" s="72"/>
      <c r="HT7" s="72"/>
      <c r="HU7" s="72"/>
      <c r="HV7" s="72"/>
      <c r="HW7" s="72"/>
      <c r="HX7" s="72"/>
      <c r="HY7" s="72"/>
      <c r="HZ7" s="72"/>
      <c r="IA7" s="72"/>
      <c r="IB7" s="72"/>
      <c r="IC7" s="72"/>
      <c r="ID7" s="72"/>
      <c r="IE7" s="72"/>
      <c r="IF7" s="72"/>
      <c r="IG7" s="72"/>
      <c r="IH7" s="72"/>
      <c r="II7" s="72"/>
      <c r="IJ7" s="72"/>
      <c r="IK7" s="72"/>
      <c r="IL7" s="72"/>
      <c r="IM7" s="72"/>
      <c r="IN7" s="72"/>
      <c r="IO7" s="72"/>
      <c r="IP7" s="72"/>
      <c r="IQ7" s="72"/>
      <c r="IR7" s="72"/>
      <c r="IS7" s="72"/>
      <c r="IT7" s="72"/>
      <c r="IU7" s="72"/>
      <c r="IV7" s="72"/>
      <c r="IW7" s="72"/>
      <c r="IX7" s="72"/>
      <c r="IY7" s="72"/>
      <c r="IZ7" s="72"/>
      <c r="JA7" s="72"/>
      <c r="JB7" s="72"/>
      <c r="JC7" s="72"/>
      <c r="JD7" s="72"/>
      <c r="JE7" s="72"/>
      <c r="JF7" s="72"/>
      <c r="JG7" s="72"/>
      <c r="JH7" s="72"/>
      <c r="JI7" s="72"/>
      <c r="JJ7" s="72"/>
      <c r="JK7" s="72"/>
      <c r="JL7" s="72"/>
      <c r="JM7" s="72"/>
      <c r="JN7" s="72"/>
      <c r="JO7" s="72"/>
      <c r="JP7" s="72"/>
      <c r="JQ7" s="72"/>
      <c r="JR7" s="72"/>
      <c r="JS7" s="72"/>
      <c r="JT7" s="72"/>
      <c r="JU7" s="72"/>
      <c r="JV7" s="72"/>
      <c r="JW7" s="72"/>
      <c r="JX7" s="72"/>
      <c r="JY7" s="72"/>
      <c r="JZ7" s="72"/>
      <c r="KA7" s="72"/>
      <c r="KB7" s="72"/>
      <c r="KC7" s="72"/>
      <c r="KD7" s="72"/>
      <c r="KE7" s="72"/>
      <c r="KF7" s="72"/>
      <c r="KG7" s="72"/>
      <c r="KH7" s="72"/>
      <c r="KI7" s="72"/>
      <c r="KJ7" s="72"/>
      <c r="KK7" s="72"/>
      <c r="KL7" s="72"/>
      <c r="KM7" s="72"/>
      <c r="KN7" s="72"/>
      <c r="KO7" s="72"/>
      <c r="KP7" s="72"/>
      <c r="KQ7" s="72"/>
      <c r="KR7" s="72"/>
      <c r="KS7" s="72"/>
      <c r="KT7" s="72"/>
      <c r="KU7" s="72"/>
      <c r="KV7" s="72"/>
      <c r="KW7" s="72"/>
      <c r="KX7" s="72"/>
      <c r="KY7" s="72"/>
      <c r="KZ7" s="72"/>
      <c r="LA7" s="72"/>
      <c r="LB7" s="72"/>
      <c r="LC7" s="72"/>
      <c r="LD7" s="72"/>
      <c r="LE7" s="72"/>
      <c r="LF7" s="72"/>
      <c r="LG7" s="72"/>
      <c r="LH7" s="72"/>
      <c r="LI7" s="72"/>
      <c r="LJ7" s="72"/>
      <c r="LK7" s="72"/>
      <c r="LL7" s="72"/>
      <c r="LM7" s="72"/>
      <c r="LN7" s="72"/>
      <c r="LO7" s="72"/>
      <c r="LP7" s="72"/>
      <c r="LQ7" s="72"/>
      <c r="LR7" s="72"/>
      <c r="LS7" s="72"/>
      <c r="LT7" s="72"/>
      <c r="LU7" s="72"/>
      <c r="LV7" s="72"/>
      <c r="LW7" s="72"/>
      <c r="LX7" s="72"/>
      <c r="LY7" s="72"/>
      <c r="LZ7" s="72"/>
      <c r="MA7" s="72"/>
      <c r="MB7" s="72"/>
      <c r="MC7" s="72"/>
      <c r="MD7" s="72"/>
      <c r="ME7" s="72"/>
      <c r="MF7" s="72"/>
      <c r="MG7" s="72"/>
      <c r="MH7" s="72"/>
      <c r="MI7" s="72"/>
      <c r="MJ7" s="72"/>
      <c r="MK7" s="72"/>
      <c r="ML7" s="72"/>
      <c r="MM7" s="72"/>
      <c r="MN7" s="72"/>
      <c r="MO7" s="72"/>
      <c r="MP7" s="72"/>
      <c r="MQ7" s="72"/>
      <c r="MR7" s="72"/>
      <c r="MS7" s="72"/>
      <c r="MT7" s="72"/>
      <c r="MU7" s="72"/>
      <c r="MV7" s="72"/>
      <c r="MW7" s="72"/>
      <c r="MX7" s="72"/>
      <c r="MY7" s="72"/>
      <c r="MZ7" s="72"/>
      <c r="NA7" s="72"/>
      <c r="NB7" s="72"/>
      <c r="NC7" s="72"/>
      <c r="ND7" s="72"/>
      <c r="NE7" s="72"/>
      <c r="NF7" s="72"/>
      <c r="NG7" s="72"/>
      <c r="NH7" s="72"/>
      <c r="NI7" s="72"/>
      <c r="NJ7" s="72"/>
      <c r="NK7" s="72"/>
      <c r="NL7" s="72"/>
      <c r="NM7" s="72"/>
      <c r="NN7" s="72"/>
      <c r="NO7" s="72"/>
      <c r="NP7" s="72"/>
      <c r="NQ7" s="72"/>
      <c r="NR7" s="72"/>
      <c r="NS7" s="72"/>
      <c r="NT7" s="72"/>
      <c r="NU7" s="72"/>
      <c r="NV7" s="72"/>
      <c r="NW7" s="72"/>
      <c r="NX7" s="72"/>
      <c r="NY7" s="72"/>
      <c r="NZ7" s="72"/>
      <c r="OA7" s="72"/>
      <c r="OB7" s="72"/>
      <c r="OC7" s="72"/>
      <c r="OD7" s="72"/>
      <c r="OE7" s="72"/>
      <c r="OF7" s="72"/>
      <c r="OG7" s="72"/>
      <c r="OH7" s="72"/>
      <c r="OI7" s="72"/>
      <c r="OJ7" s="72"/>
      <c r="OK7" s="72"/>
      <c r="OL7" s="72"/>
      <c r="OM7" s="72"/>
      <c r="ON7" s="72"/>
      <c r="OO7" s="72"/>
      <c r="OP7" s="72"/>
      <c r="OQ7" s="72"/>
      <c r="OR7" s="72"/>
      <c r="OS7" s="72"/>
      <c r="OT7" s="72"/>
      <c r="OU7" s="72"/>
      <c r="OV7" s="72"/>
      <c r="OW7" s="72"/>
      <c r="OX7" s="72"/>
      <c r="OY7" s="72"/>
      <c r="OZ7" s="72"/>
      <c r="PA7" s="72"/>
      <c r="PB7" s="72"/>
      <c r="PC7" s="72"/>
      <c r="PD7" s="72"/>
      <c r="PE7" s="72"/>
      <c r="PF7" s="72"/>
      <c r="PG7" s="72"/>
      <c r="PH7" s="72"/>
      <c r="PI7" s="72"/>
      <c r="PJ7" s="72"/>
      <c r="PK7" s="72"/>
      <c r="PL7" s="72"/>
      <c r="PM7" s="72"/>
      <c r="PN7" s="72"/>
      <c r="PO7" s="72"/>
      <c r="PP7" s="72"/>
      <c r="PQ7" s="72"/>
      <c r="PR7" s="72"/>
      <c r="PS7" s="72"/>
      <c r="PT7" s="72"/>
      <c r="PU7" s="72"/>
      <c r="PV7" s="72"/>
      <c r="PW7" s="72"/>
      <c r="PX7" s="72"/>
      <c r="PY7" s="72"/>
      <c r="PZ7" s="72"/>
      <c r="QA7" s="72"/>
      <c r="QB7" s="72"/>
      <c r="QC7" s="72"/>
      <c r="QD7" s="72"/>
      <c r="QE7" s="72"/>
      <c r="QF7" s="72"/>
      <c r="QG7" s="72"/>
      <c r="QH7" s="72"/>
      <c r="QI7" s="72"/>
      <c r="QJ7" s="72"/>
      <c r="QK7" s="72"/>
      <c r="QL7" s="72"/>
      <c r="QM7" s="72"/>
      <c r="QN7" s="72"/>
      <c r="QO7" s="72"/>
      <c r="QP7" s="72"/>
      <c r="QQ7" s="72"/>
      <c r="QR7" s="72"/>
      <c r="QS7" s="72"/>
      <c r="QT7" s="72"/>
      <c r="QU7" s="72"/>
      <c r="QV7" s="72"/>
      <c r="QW7" s="72"/>
      <c r="QX7" s="72"/>
      <c r="QY7" s="72"/>
      <c r="QZ7" s="72"/>
      <c r="RA7" s="72"/>
      <c r="RB7" s="72"/>
      <c r="RC7" s="72"/>
      <c r="RD7" s="72"/>
      <c r="RE7" s="72"/>
      <c r="RF7" s="72"/>
      <c r="RG7" s="72"/>
      <c r="RH7" s="72"/>
      <c r="RI7" s="72"/>
      <c r="RJ7" s="72"/>
      <c r="RK7" s="72"/>
      <c r="RL7" s="72"/>
      <c r="RM7" s="72"/>
      <c r="RN7" s="72"/>
      <c r="RO7" s="72"/>
      <c r="RP7" s="72"/>
      <c r="RQ7" s="72"/>
      <c r="RR7" s="72"/>
      <c r="RS7" s="72"/>
      <c r="RT7" s="72"/>
      <c r="RU7" s="72"/>
      <c r="RV7" s="72"/>
      <c r="RW7" s="72"/>
      <c r="RX7" s="72"/>
      <c r="RY7" s="72"/>
      <c r="RZ7" s="72"/>
      <c r="SA7" s="72"/>
      <c r="SB7" s="72"/>
      <c r="SC7" s="72"/>
      <c r="SD7" s="72"/>
      <c r="SE7" s="72"/>
      <c r="SF7" s="72"/>
      <c r="SG7" s="72"/>
      <c r="SH7" s="72"/>
      <c r="SI7" s="72"/>
      <c r="SJ7" s="72"/>
      <c r="SK7" s="72"/>
      <c r="SL7" s="72"/>
      <c r="SM7" s="72"/>
      <c r="SN7" s="72"/>
      <c r="SO7" s="72"/>
      <c r="SP7" s="72"/>
      <c r="SQ7" s="72"/>
      <c r="SR7" s="72"/>
      <c r="SS7" s="72"/>
      <c r="ST7" s="72"/>
      <c r="SU7" s="72"/>
      <c r="SV7" s="72"/>
      <c r="SW7" s="72"/>
      <c r="SX7" s="72"/>
      <c r="SY7" s="72"/>
      <c r="SZ7" s="72"/>
      <c r="TA7" s="72"/>
      <c r="TB7" s="72"/>
      <c r="TC7" s="72"/>
      <c r="TD7" s="72"/>
      <c r="TE7" s="72"/>
      <c r="TF7" s="72"/>
      <c r="TG7" s="72"/>
      <c r="TH7" s="72"/>
      <c r="TI7" s="72"/>
      <c r="TJ7" s="72"/>
      <c r="TK7" s="72"/>
      <c r="TL7" s="72"/>
      <c r="TM7" s="72"/>
      <c r="TN7" s="72"/>
      <c r="TO7" s="72"/>
      <c r="TP7" s="72"/>
      <c r="TQ7" s="72"/>
      <c r="TR7" s="72"/>
      <c r="TS7" s="72"/>
      <c r="TT7" s="72"/>
      <c r="TU7" s="72"/>
      <c r="TV7" s="72"/>
      <c r="TW7" s="72"/>
      <c r="TX7" s="72"/>
      <c r="TY7" s="72"/>
      <c r="TZ7" s="72"/>
      <c r="UA7" s="72"/>
      <c r="UB7" s="72"/>
      <c r="UC7" s="72"/>
      <c r="UD7" s="72"/>
      <c r="UE7" s="72"/>
      <c r="UF7" s="72"/>
      <c r="UG7" s="72"/>
      <c r="UH7" s="72"/>
      <c r="UI7" s="72"/>
      <c r="UJ7" s="72"/>
      <c r="UK7" s="72"/>
      <c r="UL7" s="72"/>
      <c r="UM7" s="72"/>
      <c r="UN7" s="72"/>
      <c r="UO7" s="72"/>
      <c r="UP7" s="72"/>
      <c r="UQ7" s="72"/>
      <c r="UR7" s="72"/>
      <c r="US7" s="72"/>
      <c r="UT7" s="72"/>
      <c r="UU7" s="72"/>
      <c r="UV7" s="72"/>
      <c r="UW7" s="72"/>
      <c r="UX7" s="72"/>
      <c r="UY7" s="72"/>
      <c r="UZ7" s="72"/>
      <c r="VA7" s="72"/>
      <c r="VB7" s="72"/>
      <c r="VC7" s="72"/>
      <c r="VD7" s="72"/>
      <c r="VE7" s="72"/>
      <c r="VF7" s="72"/>
      <c r="VG7" s="72"/>
      <c r="VH7" s="72"/>
      <c r="VI7" s="72"/>
      <c r="VJ7" s="72"/>
      <c r="VK7" s="72"/>
      <c r="VL7" s="72"/>
      <c r="VM7" s="72"/>
      <c r="VN7" s="72"/>
      <c r="VO7" s="72"/>
      <c r="VP7" s="72"/>
      <c r="VQ7" s="72"/>
      <c r="VR7" s="72"/>
      <c r="VS7" s="72"/>
      <c r="VT7" s="72"/>
      <c r="VU7" s="72"/>
      <c r="VV7" s="72"/>
      <c r="VW7" s="72"/>
      <c r="VX7" s="72"/>
      <c r="VY7" s="72"/>
      <c r="VZ7" s="72"/>
      <c r="WA7" s="72"/>
      <c r="WB7" s="72"/>
      <c r="WC7" s="72"/>
      <c r="WD7" s="72"/>
      <c r="WE7" s="72"/>
      <c r="WF7" s="72"/>
      <c r="WG7" s="72"/>
      <c r="WH7" s="72"/>
      <c r="WI7" s="72"/>
      <c r="WJ7" s="72"/>
      <c r="WK7" s="72"/>
      <c r="WL7" s="72"/>
      <c r="WM7" s="72"/>
      <c r="WN7" s="72"/>
      <c r="WO7" s="72"/>
      <c r="WP7" s="72"/>
      <c r="WQ7" s="72"/>
      <c r="WR7" s="72"/>
      <c r="WS7" s="72"/>
      <c r="WT7" s="72"/>
      <c r="WU7" s="72"/>
      <c r="WV7" s="72"/>
      <c r="WW7" s="72"/>
      <c r="WX7" s="72"/>
      <c r="WY7" s="72"/>
      <c r="WZ7" s="72"/>
      <c r="XA7" s="72"/>
      <c r="XB7" s="72"/>
      <c r="XC7" s="72"/>
      <c r="XD7" s="72"/>
      <c r="XE7" s="72"/>
      <c r="XF7" s="72"/>
      <c r="XG7" s="72"/>
      <c r="XH7" s="72"/>
      <c r="XI7" s="72"/>
      <c r="XJ7" s="72"/>
      <c r="XK7" s="72"/>
      <c r="XL7" s="72"/>
      <c r="XM7" s="72"/>
      <c r="XN7" s="72"/>
      <c r="XO7" s="72"/>
      <c r="XP7" s="72"/>
      <c r="XQ7" s="72"/>
      <c r="XR7" s="72"/>
      <c r="XS7" s="72"/>
      <c r="XT7" s="72"/>
      <c r="XU7" s="72"/>
      <c r="XV7" s="72"/>
      <c r="XW7" s="72"/>
      <c r="XX7" s="72"/>
      <c r="XY7" s="72"/>
      <c r="XZ7" s="72"/>
      <c r="YA7" s="72"/>
      <c r="YB7" s="72"/>
      <c r="YC7" s="72"/>
      <c r="YD7" s="72"/>
      <c r="YE7" s="72"/>
      <c r="YF7" s="72"/>
      <c r="YG7" s="72"/>
      <c r="YH7" s="72"/>
      <c r="YI7" s="72"/>
      <c r="YJ7" s="72"/>
      <c r="YK7" s="72"/>
      <c r="YL7" s="72"/>
      <c r="YM7" s="72"/>
      <c r="YN7" s="72"/>
      <c r="YO7" s="72"/>
      <c r="YP7" s="72"/>
      <c r="YQ7" s="72"/>
      <c r="YR7" s="72"/>
      <c r="YS7" s="72"/>
      <c r="YT7" s="72"/>
      <c r="YU7" s="72"/>
      <c r="YV7" s="72"/>
      <c r="YW7" s="72"/>
      <c r="YX7" s="72"/>
      <c r="YY7" s="72"/>
      <c r="YZ7" s="72"/>
      <c r="ZA7" s="72"/>
      <c r="ZB7" s="72"/>
      <c r="ZC7" s="72"/>
      <c r="ZD7" s="72"/>
      <c r="ZE7" s="72"/>
      <c r="ZF7" s="72"/>
      <c r="ZG7" s="72"/>
      <c r="ZH7" s="72"/>
      <c r="ZI7" s="72"/>
      <c r="ZJ7" s="72"/>
      <c r="ZK7" s="72"/>
      <c r="ZL7" s="72"/>
      <c r="ZM7" s="72"/>
      <c r="ZN7" s="72"/>
      <c r="ZO7" s="72"/>
      <c r="ZP7" s="72"/>
      <c r="ZQ7" s="72"/>
      <c r="ZR7" s="72"/>
      <c r="ZS7" s="72"/>
      <c r="ZT7" s="72"/>
      <c r="ZU7" s="72"/>
      <c r="ZV7" s="72"/>
      <c r="ZW7" s="72"/>
      <c r="ZX7" s="72"/>
      <c r="ZY7" s="72"/>
      <c r="ZZ7" s="72"/>
      <c r="AAA7" s="72"/>
      <c r="AAB7" s="72"/>
      <c r="AAC7" s="72"/>
      <c r="AAD7" s="72"/>
      <c r="AAE7" s="72"/>
      <c r="AAF7" s="72"/>
      <c r="AAG7" s="72"/>
      <c r="AAH7" s="72"/>
      <c r="AAI7" s="72"/>
      <c r="AAJ7" s="72"/>
      <c r="AAK7" s="72"/>
      <c r="AAL7" s="72"/>
      <c r="AAM7" s="72"/>
      <c r="AAN7" s="72"/>
      <c r="AAO7" s="72"/>
      <c r="AAP7" s="72"/>
      <c r="AAQ7" s="72"/>
      <c r="AAR7" s="72"/>
      <c r="AAS7" s="72"/>
      <c r="AAT7" s="72"/>
      <c r="AAU7" s="72"/>
      <c r="AAV7" s="72"/>
      <c r="AAW7" s="72"/>
      <c r="AAX7" s="72"/>
      <c r="AAY7" s="72"/>
      <c r="AAZ7" s="72"/>
      <c r="ABA7" s="72"/>
      <c r="ABB7" s="72"/>
      <c r="ABC7" s="72"/>
      <c r="ABD7" s="72"/>
      <c r="ABE7" s="72"/>
      <c r="ABF7" s="72"/>
      <c r="ABG7" s="72"/>
      <c r="ABH7" s="72"/>
      <c r="ABI7" s="72"/>
      <c r="ABJ7" s="72"/>
      <c r="ABK7" s="72"/>
      <c r="ABL7" s="72"/>
      <c r="ABM7" s="72"/>
      <c r="ABN7" s="72"/>
      <c r="ABO7" s="72"/>
      <c r="ABP7" s="72"/>
      <c r="ABQ7" s="72"/>
      <c r="ABR7" s="72"/>
      <c r="ABS7" s="72"/>
      <c r="ABT7" s="72"/>
      <c r="ABU7" s="72"/>
      <c r="ABV7" s="72"/>
      <c r="ABW7" s="72"/>
      <c r="ABX7" s="72"/>
      <c r="ABY7" s="72"/>
      <c r="ABZ7" s="72"/>
      <c r="ACA7" s="72"/>
      <c r="ACB7" s="72"/>
      <c r="ACC7" s="72"/>
      <c r="ACD7" s="72"/>
      <c r="ACE7" s="72"/>
      <c r="ACF7" s="72"/>
      <c r="ACG7" s="72"/>
      <c r="ACH7" s="72"/>
      <c r="ACI7" s="72"/>
      <c r="ACJ7" s="72"/>
      <c r="ACK7" s="72"/>
      <c r="ACL7" s="72"/>
      <c r="ACM7" s="72"/>
      <c r="ACN7" s="72"/>
      <c r="ACO7" s="72"/>
      <c r="ACP7" s="72"/>
      <c r="ACQ7" s="72"/>
      <c r="ACR7" s="72"/>
      <c r="ACS7" s="72"/>
      <c r="ACT7" s="72"/>
      <c r="ACU7" s="72"/>
      <c r="ACV7" s="72"/>
      <c r="ACW7" s="72"/>
      <c r="ACX7" s="72"/>
      <c r="ACY7" s="72"/>
    </row>
    <row r="8" spans="1:779" s="76" customFormat="1" ht="15" customHeight="1">
      <c r="A8" s="150" t="s">
        <v>0</v>
      </c>
      <c r="B8" s="151"/>
      <c r="C8" s="75"/>
      <c r="D8" s="156" t="s">
        <v>21</v>
      </c>
      <c r="E8" s="161" t="s">
        <v>17</v>
      </c>
      <c r="F8" s="164" t="s">
        <v>18</v>
      </c>
      <c r="G8" s="153" t="s">
        <v>1</v>
      </c>
      <c r="H8" s="135"/>
      <c r="I8" s="134" t="s">
        <v>2</v>
      </c>
      <c r="J8" s="135"/>
      <c r="K8" s="134" t="s">
        <v>3</v>
      </c>
      <c r="L8" s="135"/>
      <c r="M8" s="134" t="s">
        <v>4</v>
      </c>
      <c r="N8" s="135"/>
      <c r="O8" s="134" t="s">
        <v>5</v>
      </c>
      <c r="P8" s="135"/>
      <c r="Q8" s="134" t="s">
        <v>6</v>
      </c>
      <c r="R8" s="135"/>
      <c r="S8" s="134" t="s">
        <v>7</v>
      </c>
      <c r="T8" s="135"/>
      <c r="U8" s="134" t="s">
        <v>8</v>
      </c>
      <c r="V8" s="135"/>
      <c r="W8" s="134" t="s">
        <v>9</v>
      </c>
      <c r="X8" s="135"/>
      <c r="Y8" s="134" t="s">
        <v>10</v>
      </c>
      <c r="Z8" s="135"/>
      <c r="AA8" s="134" t="s">
        <v>11</v>
      </c>
      <c r="AB8" s="135"/>
      <c r="AC8" s="134" t="s">
        <v>12</v>
      </c>
      <c r="AD8" s="135"/>
      <c r="AE8" s="134" t="s">
        <v>13</v>
      </c>
      <c r="AF8" s="135"/>
      <c r="AG8" s="134" t="s">
        <v>14</v>
      </c>
      <c r="AH8" s="135"/>
      <c r="AI8" s="134" t="s">
        <v>13</v>
      </c>
      <c r="AJ8" s="135"/>
      <c r="AK8" s="134" t="s">
        <v>14</v>
      </c>
      <c r="AL8" s="135"/>
    </row>
    <row r="9" spans="1:779" s="76" customFormat="1" ht="16">
      <c r="A9" s="77">
        <f>TeamStandings!$F$28</f>
        <v>44</v>
      </c>
      <c r="B9" s="78">
        <f>TeamStandings!$E$28</f>
        <v>22</v>
      </c>
      <c r="C9" s="79" t="s">
        <v>44</v>
      </c>
      <c r="D9" s="157"/>
      <c r="E9" s="162"/>
      <c r="F9" s="165"/>
      <c r="G9" s="152">
        <v>45670</v>
      </c>
      <c r="H9" s="137"/>
      <c r="I9" s="136">
        <f>G9+7</f>
        <v>45677</v>
      </c>
      <c r="J9" s="137"/>
      <c r="K9" s="136">
        <v>45684</v>
      </c>
      <c r="L9" s="137"/>
      <c r="M9" s="136">
        <v>45691</v>
      </c>
      <c r="N9" s="137"/>
      <c r="O9" s="136">
        <v>45698</v>
      </c>
      <c r="P9" s="137"/>
      <c r="Q9" s="136">
        <v>45712</v>
      </c>
      <c r="R9" s="137"/>
      <c r="S9" s="136">
        <v>45719</v>
      </c>
      <c r="T9" s="137"/>
      <c r="U9" s="136">
        <v>45726</v>
      </c>
      <c r="V9" s="137"/>
      <c r="W9" s="136">
        <v>45733</v>
      </c>
      <c r="X9" s="137"/>
      <c r="Y9" s="136">
        <v>45740</v>
      </c>
      <c r="Z9" s="137"/>
      <c r="AA9" s="136">
        <v>45747</v>
      </c>
      <c r="AB9" s="137"/>
      <c r="AC9" s="136">
        <v>45754</v>
      </c>
      <c r="AD9" s="137"/>
      <c r="AE9" s="136">
        <v>45761</v>
      </c>
      <c r="AF9" s="137"/>
      <c r="AG9" s="136">
        <v>45768</v>
      </c>
      <c r="AH9" s="137"/>
      <c r="AI9" s="136">
        <v>45775</v>
      </c>
      <c r="AJ9" s="137"/>
      <c r="AK9" s="136">
        <v>45782</v>
      </c>
      <c r="AL9" s="137"/>
    </row>
    <row r="10" spans="1:779" s="85" customFormat="1" ht="15" customHeight="1">
      <c r="A10" s="80" t="s">
        <v>15</v>
      </c>
      <c r="B10" s="81" t="s">
        <v>25</v>
      </c>
      <c r="C10" s="82"/>
      <c r="D10" s="158"/>
      <c r="E10" s="163"/>
      <c r="F10" s="166"/>
      <c r="G10" s="106" t="s">
        <v>23</v>
      </c>
      <c r="H10" s="84" t="s">
        <v>24</v>
      </c>
      <c r="I10" s="83" t="s">
        <v>23</v>
      </c>
      <c r="J10" s="84" t="s">
        <v>24</v>
      </c>
      <c r="K10" s="83" t="s">
        <v>23</v>
      </c>
      <c r="L10" s="84" t="s">
        <v>24</v>
      </c>
      <c r="M10" s="83" t="s">
        <v>23</v>
      </c>
      <c r="N10" s="84" t="s">
        <v>24</v>
      </c>
      <c r="O10" s="83" t="s">
        <v>23</v>
      </c>
      <c r="P10" s="84" t="s">
        <v>24</v>
      </c>
      <c r="Q10" s="83" t="s">
        <v>23</v>
      </c>
      <c r="R10" s="84" t="s">
        <v>24</v>
      </c>
      <c r="S10" s="83" t="s">
        <v>23</v>
      </c>
      <c r="T10" s="84" t="s">
        <v>24</v>
      </c>
      <c r="U10" s="83" t="s">
        <v>23</v>
      </c>
      <c r="V10" s="84" t="s">
        <v>24</v>
      </c>
      <c r="W10" s="83" t="s">
        <v>23</v>
      </c>
      <c r="X10" s="84" t="s">
        <v>24</v>
      </c>
      <c r="Y10" s="83" t="s">
        <v>23</v>
      </c>
      <c r="Z10" s="84" t="s">
        <v>24</v>
      </c>
      <c r="AA10" s="83" t="s">
        <v>23</v>
      </c>
      <c r="AB10" s="84" t="s">
        <v>24</v>
      </c>
      <c r="AC10" s="83" t="s">
        <v>23</v>
      </c>
      <c r="AD10" s="84" t="s">
        <v>24</v>
      </c>
      <c r="AE10" s="83" t="s">
        <v>23</v>
      </c>
      <c r="AF10" s="84" t="s">
        <v>24</v>
      </c>
      <c r="AG10" s="83" t="s">
        <v>23</v>
      </c>
      <c r="AH10" s="84" t="s">
        <v>24</v>
      </c>
      <c r="AI10" s="83" t="s">
        <v>23</v>
      </c>
      <c r="AJ10" s="84" t="s">
        <v>24</v>
      </c>
      <c r="AK10" s="83" t="s">
        <v>23</v>
      </c>
      <c r="AL10" s="84" t="s">
        <v>24</v>
      </c>
    </row>
    <row r="11" spans="1:779" s="92" customFormat="1" ht="15" customHeight="1">
      <c r="A11" s="86">
        <f>IF($A$9-(E11+F11)&lt;0,0,$A$9-(E11+F11))</f>
        <v>8</v>
      </c>
      <c r="B11" s="87">
        <f>IF($B$9-(E11+F11)&lt;0,0,$B$9-(E11+F11))</f>
        <v>0</v>
      </c>
      <c r="C11" s="88" t="s">
        <v>81</v>
      </c>
      <c r="D11" s="89">
        <f>IF(E11=0,0,(E11/(E11+F11)))</f>
        <v>0.66666666666666663</v>
      </c>
      <c r="E11" s="90">
        <f>G11+I11+K11+M11+O11+Q11+S11+U11+W11+Y11+AA11+AC11+AE11+AG11+AI11+AK11</f>
        <v>24</v>
      </c>
      <c r="F11" s="104">
        <f>H11+J11+L11+N11+P11+R11+T11+V11+X11+Z11+AB11+AD11+AF11+AH11+AJ11+AL11</f>
        <v>12</v>
      </c>
      <c r="G11" s="91">
        <v>1</v>
      </c>
      <c r="H11" s="9">
        <v>3</v>
      </c>
      <c r="I11" s="10">
        <v>3</v>
      </c>
      <c r="J11" s="9">
        <v>1</v>
      </c>
      <c r="K11" s="10">
        <v>3</v>
      </c>
      <c r="L11" s="9">
        <v>1</v>
      </c>
      <c r="M11" s="10">
        <v>4</v>
      </c>
      <c r="N11" s="9">
        <v>0</v>
      </c>
      <c r="O11" s="10"/>
      <c r="P11" s="9"/>
      <c r="Q11" s="10"/>
      <c r="R11" s="9"/>
      <c r="S11" s="10"/>
      <c r="T11" s="9"/>
      <c r="U11" s="10">
        <v>2</v>
      </c>
      <c r="V11" s="9">
        <v>0</v>
      </c>
      <c r="W11" s="10">
        <v>2</v>
      </c>
      <c r="X11" s="9">
        <v>2</v>
      </c>
      <c r="Y11" s="10">
        <v>1</v>
      </c>
      <c r="Z11" s="9">
        <v>1</v>
      </c>
      <c r="AA11" s="10">
        <v>2</v>
      </c>
      <c r="AB11" s="9">
        <v>2</v>
      </c>
      <c r="AC11" s="10"/>
      <c r="AD11" s="9"/>
      <c r="AE11" s="10"/>
      <c r="AF11" s="9"/>
      <c r="AG11" s="10">
        <v>3</v>
      </c>
      <c r="AH11" s="9">
        <v>1</v>
      </c>
      <c r="AI11" s="10">
        <v>3</v>
      </c>
      <c r="AJ11" s="9">
        <v>1</v>
      </c>
      <c r="AK11" s="10"/>
      <c r="AL11" s="9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  <c r="HP11" s="50"/>
      <c r="HQ11" s="50"/>
      <c r="HR11" s="50"/>
      <c r="HS11" s="50"/>
      <c r="HT11" s="50"/>
      <c r="HU11" s="50"/>
      <c r="HV11" s="50"/>
      <c r="HW11" s="50"/>
      <c r="HX11" s="50"/>
      <c r="HY11" s="50"/>
      <c r="HZ11" s="50"/>
      <c r="IA11" s="50"/>
      <c r="IB11" s="50"/>
      <c r="IC11" s="50"/>
      <c r="ID11" s="50"/>
      <c r="IE11" s="50"/>
      <c r="IF11" s="50"/>
      <c r="IG11" s="50"/>
      <c r="IH11" s="50"/>
      <c r="II11" s="50"/>
      <c r="IJ11" s="50"/>
      <c r="IK11" s="50"/>
      <c r="IL11" s="50"/>
      <c r="IM11" s="50"/>
      <c r="IN11" s="50"/>
      <c r="IO11" s="50"/>
      <c r="IP11" s="50"/>
      <c r="IQ11" s="50"/>
      <c r="IR11" s="50"/>
      <c r="IS11" s="50"/>
      <c r="IT11" s="50"/>
      <c r="IU11" s="50"/>
      <c r="IV11" s="50"/>
      <c r="IW11" s="50"/>
      <c r="IX11" s="50"/>
      <c r="IY11" s="50"/>
      <c r="IZ11" s="50"/>
      <c r="JA11" s="50"/>
      <c r="JB11" s="50"/>
      <c r="JC11" s="50"/>
      <c r="JD11" s="50"/>
      <c r="JE11" s="50"/>
      <c r="JF11" s="50"/>
      <c r="JG11" s="50"/>
      <c r="JH11" s="50"/>
      <c r="JI11" s="50"/>
      <c r="JJ11" s="50"/>
      <c r="JK11" s="50"/>
      <c r="JL11" s="50"/>
      <c r="JM11" s="50"/>
      <c r="JN11" s="50"/>
      <c r="JO11" s="50"/>
      <c r="JP11" s="50"/>
      <c r="JQ11" s="50"/>
      <c r="JR11" s="50"/>
      <c r="JS11" s="50"/>
      <c r="JT11" s="50"/>
      <c r="JU11" s="50"/>
      <c r="JV11" s="50"/>
      <c r="JW11" s="50"/>
      <c r="JX11" s="50"/>
      <c r="JY11" s="50"/>
      <c r="JZ11" s="50"/>
      <c r="KA11" s="50"/>
      <c r="KB11" s="50"/>
      <c r="KC11" s="50"/>
      <c r="KD11" s="50"/>
      <c r="KE11" s="50"/>
      <c r="KF11" s="50"/>
      <c r="KG11" s="50"/>
      <c r="KH11" s="50"/>
      <c r="KI11" s="50"/>
      <c r="KJ11" s="50"/>
      <c r="KK11" s="50"/>
      <c r="KL11" s="50"/>
      <c r="KM11" s="50"/>
      <c r="KN11" s="50"/>
      <c r="KO11" s="50"/>
      <c r="KP11" s="50"/>
      <c r="KQ11" s="50"/>
      <c r="KR11" s="50"/>
      <c r="KS11" s="50"/>
      <c r="KT11" s="50"/>
      <c r="KU11" s="50"/>
      <c r="KV11" s="50"/>
      <c r="KW11" s="50"/>
      <c r="KX11" s="50"/>
      <c r="KY11" s="50"/>
      <c r="KZ11" s="50"/>
      <c r="LA11" s="50"/>
      <c r="LB11" s="50"/>
      <c r="LC11" s="50"/>
      <c r="LD11" s="50"/>
      <c r="LE11" s="50"/>
      <c r="LF11" s="50"/>
      <c r="LG11" s="50"/>
      <c r="LH11" s="50"/>
      <c r="LI11" s="50"/>
      <c r="LJ11" s="50"/>
      <c r="LK11" s="50"/>
      <c r="LL11" s="50"/>
      <c r="LM11" s="50"/>
      <c r="LN11" s="50"/>
      <c r="LO11" s="50"/>
      <c r="LP11" s="50"/>
      <c r="LQ11" s="50"/>
      <c r="LR11" s="50"/>
      <c r="LS11" s="50"/>
      <c r="LT11" s="50"/>
      <c r="LU11" s="50"/>
      <c r="LV11" s="50"/>
      <c r="LW11" s="50"/>
      <c r="LX11" s="50"/>
      <c r="LY11" s="50"/>
      <c r="LZ11" s="50"/>
      <c r="MA11" s="50"/>
      <c r="MB11" s="50"/>
      <c r="MC11" s="50"/>
      <c r="MD11" s="50"/>
      <c r="ME11" s="50"/>
      <c r="MF11" s="50"/>
      <c r="MG11" s="50"/>
      <c r="MH11" s="50"/>
      <c r="MI11" s="50"/>
      <c r="MJ11" s="50"/>
      <c r="MK11" s="50"/>
      <c r="ML11" s="50"/>
      <c r="MM11" s="50"/>
      <c r="MN11" s="50"/>
      <c r="MO11" s="50"/>
      <c r="MP11" s="50"/>
      <c r="MQ11" s="50"/>
      <c r="MR11" s="50"/>
      <c r="MS11" s="50"/>
      <c r="MT11" s="50"/>
      <c r="MU11" s="50"/>
      <c r="MV11" s="50"/>
      <c r="MW11" s="50"/>
      <c r="MX11" s="50"/>
      <c r="MY11" s="50"/>
      <c r="MZ11" s="50"/>
      <c r="NA11" s="50"/>
      <c r="NB11" s="50"/>
      <c r="NC11" s="50"/>
      <c r="ND11" s="50"/>
      <c r="NE11" s="50"/>
      <c r="NF11" s="50"/>
      <c r="NG11" s="50"/>
      <c r="NH11" s="50"/>
      <c r="NI11" s="50"/>
      <c r="NJ11" s="50"/>
      <c r="NK11" s="50"/>
      <c r="NL11" s="50"/>
      <c r="NM11" s="50"/>
      <c r="NN11" s="50"/>
      <c r="NO11" s="50"/>
      <c r="NP11" s="50"/>
      <c r="NQ11" s="50"/>
      <c r="NR11" s="50"/>
      <c r="NS11" s="50"/>
      <c r="NT11" s="50"/>
      <c r="NU11" s="50"/>
      <c r="NV11" s="50"/>
      <c r="NW11" s="50"/>
      <c r="NX11" s="50"/>
      <c r="NY11" s="50"/>
      <c r="NZ11" s="50"/>
      <c r="OA11" s="50"/>
      <c r="OB11" s="50"/>
      <c r="OC11" s="50"/>
      <c r="OD11" s="50"/>
      <c r="OE11" s="50"/>
      <c r="OF11" s="50"/>
      <c r="OG11" s="50"/>
      <c r="OH11" s="50"/>
      <c r="OI11" s="50"/>
      <c r="OJ11" s="50"/>
      <c r="OK11" s="50"/>
      <c r="OL11" s="50"/>
      <c r="OM11" s="50"/>
      <c r="ON11" s="50"/>
      <c r="OO11" s="50"/>
      <c r="OP11" s="50"/>
      <c r="OQ11" s="50"/>
      <c r="OR11" s="50"/>
      <c r="OS11" s="50"/>
      <c r="OT11" s="50"/>
      <c r="OU11" s="50"/>
      <c r="OV11" s="50"/>
      <c r="OW11" s="50"/>
      <c r="OX11" s="50"/>
      <c r="OY11" s="50"/>
      <c r="OZ11" s="50"/>
      <c r="PA11" s="50"/>
      <c r="PB11" s="50"/>
      <c r="PC11" s="50"/>
      <c r="PD11" s="50"/>
      <c r="PE11" s="50"/>
      <c r="PF11" s="50"/>
      <c r="PG11" s="50"/>
      <c r="PH11" s="50"/>
      <c r="PI11" s="50"/>
      <c r="PJ11" s="50"/>
      <c r="PK11" s="50"/>
      <c r="PL11" s="50"/>
      <c r="PM11" s="50"/>
      <c r="PN11" s="50"/>
      <c r="PO11" s="50"/>
      <c r="PP11" s="50"/>
      <c r="PQ11" s="50"/>
      <c r="PR11" s="50"/>
      <c r="PS11" s="50"/>
      <c r="PT11" s="50"/>
      <c r="PU11" s="50"/>
      <c r="PV11" s="50"/>
      <c r="PW11" s="50"/>
      <c r="PX11" s="50"/>
      <c r="PY11" s="50"/>
      <c r="PZ11" s="50"/>
      <c r="QA11" s="50"/>
      <c r="QB11" s="50"/>
      <c r="QC11" s="50"/>
      <c r="QD11" s="50"/>
      <c r="QE11" s="50"/>
      <c r="QF11" s="50"/>
      <c r="QG11" s="50"/>
      <c r="QH11" s="50"/>
      <c r="QI11" s="50"/>
      <c r="QJ11" s="50"/>
      <c r="QK11" s="50"/>
      <c r="QL11" s="50"/>
      <c r="QM11" s="50"/>
      <c r="QN11" s="50"/>
      <c r="QO11" s="50"/>
      <c r="QP11" s="50"/>
      <c r="QQ11" s="50"/>
      <c r="QR11" s="50"/>
      <c r="QS11" s="50"/>
      <c r="QT11" s="50"/>
      <c r="QU11" s="50"/>
      <c r="QV11" s="50"/>
      <c r="QW11" s="50"/>
      <c r="QX11" s="50"/>
      <c r="QY11" s="50"/>
      <c r="QZ11" s="50"/>
      <c r="RA11" s="50"/>
      <c r="RB11" s="50"/>
      <c r="RC11" s="50"/>
      <c r="RD11" s="50"/>
      <c r="RE11" s="50"/>
      <c r="RF11" s="50"/>
      <c r="RG11" s="50"/>
      <c r="RH11" s="50"/>
      <c r="RI11" s="50"/>
      <c r="RJ11" s="50"/>
      <c r="RK11" s="50"/>
      <c r="RL11" s="50"/>
      <c r="RM11" s="50"/>
      <c r="RN11" s="50"/>
      <c r="RO11" s="50"/>
      <c r="RP11" s="50"/>
      <c r="RQ11" s="50"/>
      <c r="RR11" s="50"/>
      <c r="RS11" s="50"/>
      <c r="RT11" s="50"/>
      <c r="RU11" s="50"/>
      <c r="RV11" s="50"/>
      <c r="RW11" s="50"/>
      <c r="RX11" s="50"/>
      <c r="RY11" s="50"/>
      <c r="RZ11" s="50"/>
      <c r="SA11" s="50"/>
      <c r="SB11" s="50"/>
      <c r="SC11" s="50"/>
      <c r="SD11" s="50"/>
      <c r="SE11" s="50"/>
      <c r="SF11" s="50"/>
      <c r="SG11" s="50"/>
      <c r="SH11" s="50"/>
      <c r="SI11" s="50"/>
      <c r="SJ11" s="50"/>
      <c r="SK11" s="50"/>
      <c r="SL11" s="50"/>
      <c r="SM11" s="50"/>
      <c r="SN11" s="50"/>
      <c r="SO11" s="50"/>
      <c r="SP11" s="50"/>
      <c r="SQ11" s="50"/>
      <c r="SR11" s="50"/>
      <c r="SS11" s="50"/>
      <c r="ST11" s="50"/>
      <c r="SU11" s="50"/>
      <c r="SV11" s="50"/>
      <c r="SW11" s="50"/>
      <c r="SX11" s="50"/>
      <c r="SY11" s="50"/>
      <c r="SZ11" s="50"/>
      <c r="TA11" s="50"/>
      <c r="TB11" s="50"/>
      <c r="TC11" s="50"/>
      <c r="TD11" s="50"/>
      <c r="TE11" s="50"/>
      <c r="TF11" s="50"/>
      <c r="TG11" s="50"/>
      <c r="TH11" s="50"/>
      <c r="TI11" s="50"/>
      <c r="TJ11" s="50"/>
      <c r="TK11" s="50"/>
      <c r="TL11" s="50"/>
      <c r="TM11" s="50"/>
      <c r="TN11" s="50"/>
      <c r="TO11" s="50"/>
      <c r="TP11" s="50"/>
      <c r="TQ11" s="50"/>
      <c r="TR11" s="50"/>
      <c r="TS11" s="50"/>
      <c r="TT11" s="50"/>
      <c r="TU11" s="50"/>
      <c r="TV11" s="50"/>
      <c r="TW11" s="50"/>
      <c r="TX11" s="50"/>
      <c r="TY11" s="50"/>
      <c r="TZ11" s="50"/>
      <c r="UA11" s="50"/>
      <c r="UB11" s="50"/>
      <c r="UC11" s="50"/>
      <c r="UD11" s="50"/>
      <c r="UE11" s="50"/>
      <c r="UF11" s="50"/>
      <c r="UG11" s="50"/>
      <c r="UH11" s="50"/>
      <c r="UI11" s="50"/>
      <c r="UJ11" s="50"/>
      <c r="UK11" s="50"/>
      <c r="UL11" s="50"/>
      <c r="UM11" s="50"/>
      <c r="UN11" s="50"/>
      <c r="UO11" s="50"/>
      <c r="UP11" s="50"/>
      <c r="UQ11" s="50"/>
      <c r="UR11" s="50"/>
      <c r="US11" s="50"/>
      <c r="UT11" s="50"/>
      <c r="UU11" s="50"/>
      <c r="UV11" s="50"/>
      <c r="UW11" s="50"/>
      <c r="UX11" s="50"/>
      <c r="UY11" s="50"/>
      <c r="UZ11" s="50"/>
      <c r="VA11" s="50"/>
      <c r="VB11" s="50"/>
      <c r="VC11" s="50"/>
      <c r="VD11" s="50"/>
      <c r="VE11" s="50"/>
      <c r="VF11" s="50"/>
      <c r="VG11" s="50"/>
      <c r="VH11" s="50"/>
      <c r="VI11" s="50"/>
      <c r="VJ11" s="50"/>
      <c r="VK11" s="50"/>
      <c r="VL11" s="50"/>
      <c r="VM11" s="50"/>
      <c r="VN11" s="50"/>
      <c r="VO11" s="50"/>
      <c r="VP11" s="50"/>
      <c r="VQ11" s="50"/>
      <c r="VR11" s="50"/>
      <c r="VS11" s="50"/>
      <c r="VT11" s="50"/>
      <c r="VU11" s="50"/>
      <c r="VV11" s="50"/>
      <c r="VW11" s="50"/>
      <c r="VX11" s="50"/>
      <c r="VY11" s="50"/>
      <c r="VZ11" s="50"/>
      <c r="WA11" s="50"/>
      <c r="WB11" s="50"/>
      <c r="WC11" s="50"/>
      <c r="WD11" s="50"/>
      <c r="WE11" s="50"/>
      <c r="WF11" s="50"/>
      <c r="WG11" s="50"/>
      <c r="WH11" s="50"/>
      <c r="WI11" s="50"/>
      <c r="WJ11" s="50"/>
      <c r="WK11" s="50"/>
      <c r="WL11" s="50"/>
      <c r="WM11" s="50"/>
      <c r="WN11" s="50"/>
      <c r="WO11" s="50"/>
      <c r="WP11" s="50"/>
      <c r="WQ11" s="50"/>
      <c r="WR11" s="50"/>
      <c r="WS11" s="50"/>
      <c r="WT11" s="50"/>
      <c r="WU11" s="50"/>
      <c r="WV11" s="50"/>
      <c r="WW11" s="50"/>
      <c r="WX11" s="50"/>
      <c r="WY11" s="50"/>
      <c r="WZ11" s="50"/>
      <c r="XA11" s="50"/>
      <c r="XB11" s="50"/>
      <c r="XC11" s="50"/>
      <c r="XD11" s="50"/>
      <c r="XE11" s="50"/>
      <c r="XF11" s="50"/>
      <c r="XG11" s="50"/>
      <c r="XH11" s="50"/>
      <c r="XI11" s="50"/>
      <c r="XJ11" s="50"/>
      <c r="XK11" s="50"/>
      <c r="XL11" s="50"/>
      <c r="XM11" s="50"/>
      <c r="XN11" s="50"/>
      <c r="XO11" s="50"/>
      <c r="XP11" s="50"/>
      <c r="XQ11" s="50"/>
      <c r="XR11" s="50"/>
      <c r="XS11" s="50"/>
      <c r="XT11" s="50"/>
      <c r="XU11" s="50"/>
      <c r="XV11" s="50"/>
      <c r="XW11" s="50"/>
      <c r="XX11" s="50"/>
      <c r="XY11" s="50"/>
      <c r="XZ11" s="50"/>
      <c r="YA11" s="50"/>
      <c r="YB11" s="50"/>
      <c r="YC11" s="50"/>
      <c r="YD11" s="50"/>
      <c r="YE11" s="50"/>
      <c r="YF11" s="50"/>
      <c r="YG11" s="50"/>
      <c r="YH11" s="50"/>
      <c r="YI11" s="50"/>
      <c r="YJ11" s="50"/>
      <c r="YK11" s="50"/>
      <c r="YL11" s="50"/>
      <c r="YM11" s="50"/>
      <c r="YN11" s="50"/>
      <c r="YO11" s="50"/>
      <c r="YP11" s="50"/>
      <c r="YQ11" s="50"/>
      <c r="YR11" s="50"/>
      <c r="YS11" s="50"/>
      <c r="YT11" s="50"/>
      <c r="YU11" s="50"/>
      <c r="YV11" s="50"/>
      <c r="YW11" s="50"/>
      <c r="YX11" s="50"/>
      <c r="YY11" s="50"/>
      <c r="YZ11" s="50"/>
      <c r="ZA11" s="50"/>
      <c r="ZB11" s="50"/>
      <c r="ZC11" s="50"/>
      <c r="ZD11" s="50"/>
      <c r="ZE11" s="50"/>
      <c r="ZF11" s="50"/>
      <c r="ZG11" s="50"/>
      <c r="ZH11" s="50"/>
      <c r="ZI11" s="50"/>
      <c r="ZJ11" s="50"/>
      <c r="ZK11" s="50"/>
      <c r="ZL11" s="50"/>
      <c r="ZM11" s="50"/>
      <c r="ZN11" s="50"/>
      <c r="ZO11" s="50"/>
      <c r="ZP11" s="50"/>
      <c r="ZQ11" s="50"/>
      <c r="ZR11" s="50"/>
      <c r="ZS11" s="50"/>
      <c r="ZT11" s="50"/>
      <c r="ZU11" s="50"/>
      <c r="ZV11" s="50"/>
      <c r="ZW11" s="50"/>
      <c r="ZX11" s="50"/>
      <c r="ZY11" s="50"/>
      <c r="ZZ11" s="50"/>
      <c r="AAA11" s="50"/>
      <c r="AAB11" s="50"/>
      <c r="AAC11" s="50"/>
      <c r="AAD11" s="50"/>
      <c r="AAE11" s="50"/>
      <c r="AAF11" s="50"/>
      <c r="AAG11" s="50"/>
      <c r="AAH11" s="50"/>
      <c r="AAI11" s="50"/>
      <c r="AAJ11" s="50"/>
      <c r="AAK11" s="50"/>
      <c r="AAL11" s="50"/>
      <c r="AAM11" s="50"/>
      <c r="AAN11" s="50"/>
      <c r="AAO11" s="50"/>
      <c r="AAP11" s="50"/>
      <c r="AAQ11" s="50"/>
      <c r="AAR11" s="50"/>
      <c r="AAS11" s="50"/>
      <c r="AAT11" s="50"/>
      <c r="AAU11" s="50"/>
      <c r="AAV11" s="50"/>
      <c r="AAW11" s="50"/>
      <c r="AAX11" s="50"/>
      <c r="AAY11" s="50"/>
      <c r="AAZ11" s="50"/>
      <c r="ABA11" s="50"/>
      <c r="ABB11" s="50"/>
      <c r="ABC11" s="50"/>
      <c r="ABD11" s="50"/>
      <c r="ABE11" s="50"/>
      <c r="ABF11" s="50"/>
      <c r="ABG11" s="50"/>
      <c r="ABH11" s="50"/>
      <c r="ABI11" s="50"/>
      <c r="ABJ11" s="50"/>
      <c r="ABK11" s="50"/>
      <c r="ABL11" s="50"/>
      <c r="ABM11" s="50"/>
      <c r="ABN11" s="50"/>
      <c r="ABO11" s="50"/>
      <c r="ABP11" s="50"/>
      <c r="ABQ11" s="50"/>
      <c r="ABR11" s="50"/>
      <c r="ABS11" s="50"/>
      <c r="ABT11" s="50"/>
      <c r="ABU11" s="50"/>
      <c r="ABV11" s="50"/>
      <c r="ABW11" s="50"/>
      <c r="ABX11" s="50"/>
      <c r="ABY11" s="50"/>
      <c r="ABZ11" s="50"/>
      <c r="ACA11" s="50"/>
      <c r="ACB11" s="50"/>
      <c r="ACC11" s="50"/>
      <c r="ACD11" s="50"/>
      <c r="ACE11" s="50"/>
      <c r="ACF11" s="50"/>
      <c r="ACG11" s="50"/>
      <c r="ACH11" s="50"/>
      <c r="ACI11" s="50"/>
      <c r="ACJ11" s="50"/>
      <c r="ACK11" s="50"/>
      <c r="ACL11" s="50"/>
      <c r="ACM11" s="50"/>
      <c r="ACN11" s="50"/>
      <c r="ACO11" s="50"/>
      <c r="ACP11" s="50"/>
      <c r="ACQ11" s="50"/>
      <c r="ACR11" s="50"/>
      <c r="ACS11" s="50"/>
      <c r="ACT11" s="50"/>
      <c r="ACU11" s="50"/>
      <c r="ACV11" s="50"/>
      <c r="ACW11" s="50"/>
      <c r="ACX11" s="50"/>
      <c r="ACY11" s="50"/>
    </row>
    <row r="12" spans="1:779" s="92" customFormat="1" ht="15" customHeight="1">
      <c r="A12" s="93">
        <f t="shared" ref="A12:A30" si="1">IF($A$9-(E12+F12)&lt;0,0,$A$9-(E12+F12))</f>
        <v>18</v>
      </c>
      <c r="B12" s="94">
        <f t="shared" ref="B12:B30" si="2">IF($B$9-(E12+F12)&lt;0,0,$B$9-(E12+F12))</f>
        <v>0</v>
      </c>
      <c r="C12" s="95" t="s">
        <v>82</v>
      </c>
      <c r="D12" s="89">
        <f t="shared" ref="D12:D30" si="3">IF(E12=0,0,(E12/(E12+F12)))</f>
        <v>0.5</v>
      </c>
      <c r="E12" s="90">
        <f t="shared" ref="E12:E30" si="4">G12+I12+K12+M12+O12+Q12+S12+U12+W12+Y12+AA12+AC12+AE12+AG12+AI12+AK12</f>
        <v>13</v>
      </c>
      <c r="F12" s="104">
        <f t="shared" ref="F12:F30" si="5">H12+J12+L12+N12+P12+R12+T12+V12+X12+Z12+AB12+AD12+AF12+AH12+AJ12+AL12</f>
        <v>13</v>
      </c>
      <c r="G12" s="96">
        <v>0</v>
      </c>
      <c r="H12" s="12">
        <v>2</v>
      </c>
      <c r="I12" s="13"/>
      <c r="J12" s="12"/>
      <c r="K12" s="13"/>
      <c r="L12" s="12"/>
      <c r="M12" s="13">
        <v>3</v>
      </c>
      <c r="N12" s="12">
        <v>1</v>
      </c>
      <c r="O12" s="13"/>
      <c r="P12" s="12"/>
      <c r="Q12" s="13"/>
      <c r="R12" s="12"/>
      <c r="S12" s="13"/>
      <c r="T12" s="12"/>
      <c r="U12" s="13"/>
      <c r="V12" s="12"/>
      <c r="W12" s="13">
        <v>2</v>
      </c>
      <c r="X12" s="12">
        <v>2</v>
      </c>
      <c r="Y12" s="13">
        <v>2</v>
      </c>
      <c r="Z12" s="12">
        <v>2</v>
      </c>
      <c r="AA12" s="13">
        <v>2</v>
      </c>
      <c r="AB12" s="12">
        <v>2</v>
      </c>
      <c r="AC12" s="13"/>
      <c r="AD12" s="12"/>
      <c r="AE12" s="13">
        <v>2</v>
      </c>
      <c r="AF12" s="12">
        <v>2</v>
      </c>
      <c r="AG12" s="13"/>
      <c r="AH12" s="12"/>
      <c r="AI12" s="13">
        <v>2</v>
      </c>
      <c r="AJ12" s="12">
        <v>2</v>
      </c>
      <c r="AK12" s="13"/>
      <c r="AL12" s="12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</row>
    <row r="13" spans="1:779" s="92" customFormat="1" ht="15" customHeight="1">
      <c r="A13" s="93">
        <f t="shared" si="1"/>
        <v>17</v>
      </c>
      <c r="B13" s="94">
        <f t="shared" si="2"/>
        <v>0</v>
      </c>
      <c r="C13" s="95" t="s">
        <v>83</v>
      </c>
      <c r="D13" s="89">
        <f t="shared" si="3"/>
        <v>0.33333333333333331</v>
      </c>
      <c r="E13" s="90">
        <f t="shared" si="4"/>
        <v>9</v>
      </c>
      <c r="F13" s="104">
        <f t="shared" si="5"/>
        <v>18</v>
      </c>
      <c r="G13" s="96">
        <v>1</v>
      </c>
      <c r="H13" s="12">
        <v>1</v>
      </c>
      <c r="I13" s="13">
        <v>1</v>
      </c>
      <c r="J13" s="12">
        <v>3</v>
      </c>
      <c r="K13" s="13">
        <v>1</v>
      </c>
      <c r="L13" s="12">
        <v>3</v>
      </c>
      <c r="M13" s="13">
        <v>2</v>
      </c>
      <c r="N13" s="12">
        <v>2</v>
      </c>
      <c r="O13" s="13"/>
      <c r="P13" s="12"/>
      <c r="Q13" s="13">
        <v>1</v>
      </c>
      <c r="R13" s="12">
        <v>3</v>
      </c>
      <c r="S13" s="13"/>
      <c r="T13" s="12"/>
      <c r="U13" s="13">
        <v>0</v>
      </c>
      <c r="V13" s="12">
        <v>2</v>
      </c>
      <c r="W13" s="13"/>
      <c r="X13" s="12"/>
      <c r="Y13" s="13">
        <v>1</v>
      </c>
      <c r="Z13" s="12">
        <v>1</v>
      </c>
      <c r="AA13" s="13"/>
      <c r="AB13" s="12"/>
      <c r="AC13" s="13"/>
      <c r="AD13" s="12"/>
      <c r="AE13" s="13">
        <v>1</v>
      </c>
      <c r="AF13" s="12">
        <v>0</v>
      </c>
      <c r="AG13" s="13"/>
      <c r="AH13" s="12"/>
      <c r="AI13" s="13">
        <v>1</v>
      </c>
      <c r="AJ13" s="12">
        <v>3</v>
      </c>
      <c r="AK13" s="13"/>
      <c r="AL13" s="12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  <c r="BU13" s="50"/>
      <c r="BV13" s="50"/>
      <c r="BW13" s="50"/>
      <c r="BX13" s="50"/>
      <c r="BY13" s="50"/>
      <c r="BZ13" s="50"/>
      <c r="CA13" s="50"/>
      <c r="CB13" s="50"/>
      <c r="CC13" s="50"/>
      <c r="CD13" s="50"/>
      <c r="CE13" s="50"/>
      <c r="CF13" s="50"/>
      <c r="CG13" s="50"/>
      <c r="CH13" s="50"/>
      <c r="CI13" s="50"/>
      <c r="CJ13" s="50"/>
      <c r="CK13" s="50"/>
      <c r="CL13" s="50"/>
      <c r="CM13" s="50"/>
      <c r="CN13" s="50"/>
      <c r="CO13" s="50"/>
      <c r="CP13" s="50"/>
      <c r="CQ13" s="50"/>
      <c r="CR13" s="50"/>
      <c r="CS13" s="50"/>
      <c r="CT13" s="50"/>
      <c r="CU13" s="50"/>
      <c r="CV13" s="50"/>
      <c r="CW13" s="50"/>
      <c r="CX13" s="50"/>
      <c r="CY13" s="50"/>
      <c r="CZ13" s="50"/>
      <c r="DA13" s="50"/>
      <c r="DB13" s="50"/>
      <c r="DC13" s="50"/>
      <c r="DD13" s="50"/>
      <c r="DE13" s="50"/>
      <c r="DF13" s="50"/>
      <c r="DG13" s="50"/>
      <c r="DH13" s="50"/>
      <c r="DI13" s="50"/>
      <c r="DJ13" s="50"/>
      <c r="DK13" s="50"/>
      <c r="DL13" s="50"/>
      <c r="DM13" s="50"/>
      <c r="DN13" s="50"/>
      <c r="DO13" s="50"/>
      <c r="DP13" s="50"/>
      <c r="DQ13" s="50"/>
      <c r="DR13" s="50"/>
      <c r="DS13" s="50"/>
      <c r="DT13" s="50"/>
      <c r="DU13" s="50"/>
      <c r="DV13" s="50"/>
      <c r="DW13" s="50"/>
      <c r="DX13" s="50"/>
      <c r="DY13" s="50"/>
      <c r="DZ13" s="50"/>
      <c r="EA13" s="50"/>
      <c r="EB13" s="50"/>
      <c r="EC13" s="50"/>
      <c r="ED13" s="50"/>
      <c r="EE13" s="50"/>
      <c r="EF13" s="50"/>
      <c r="EG13" s="50"/>
      <c r="EH13" s="50"/>
      <c r="EI13" s="50"/>
      <c r="EJ13" s="50"/>
      <c r="EK13" s="50"/>
      <c r="EL13" s="50"/>
      <c r="EM13" s="50"/>
      <c r="EN13" s="50"/>
      <c r="EO13" s="50"/>
      <c r="EP13" s="50"/>
      <c r="EQ13" s="50"/>
      <c r="ER13" s="50"/>
      <c r="ES13" s="50"/>
      <c r="ET13" s="50"/>
      <c r="EU13" s="50"/>
      <c r="EV13" s="50"/>
      <c r="EW13" s="50"/>
      <c r="EX13" s="50"/>
      <c r="EY13" s="50"/>
      <c r="EZ13" s="50"/>
      <c r="FA13" s="50"/>
      <c r="FB13" s="50"/>
      <c r="FC13" s="50"/>
      <c r="FD13" s="50"/>
      <c r="FE13" s="50"/>
      <c r="FF13" s="50"/>
      <c r="FG13" s="50"/>
      <c r="FH13" s="50"/>
      <c r="FI13" s="50"/>
      <c r="FJ13" s="50"/>
      <c r="FK13" s="50"/>
      <c r="FL13" s="50"/>
      <c r="FM13" s="50"/>
      <c r="FN13" s="50"/>
      <c r="FO13" s="50"/>
      <c r="FP13" s="50"/>
      <c r="FQ13" s="50"/>
      <c r="FR13" s="50"/>
      <c r="FS13" s="50"/>
      <c r="FT13" s="50"/>
      <c r="FU13" s="50"/>
      <c r="FV13" s="50"/>
      <c r="FW13" s="50"/>
      <c r="FX13" s="50"/>
      <c r="FY13" s="50"/>
      <c r="FZ13" s="50"/>
      <c r="GA13" s="50"/>
      <c r="GB13" s="50"/>
      <c r="GC13" s="50"/>
      <c r="GD13" s="50"/>
      <c r="GE13" s="50"/>
      <c r="GF13" s="50"/>
      <c r="GG13" s="50"/>
      <c r="GH13" s="50"/>
      <c r="GI13" s="50"/>
      <c r="GJ13" s="50"/>
      <c r="GK13" s="50"/>
      <c r="GL13" s="50"/>
      <c r="GM13" s="50"/>
      <c r="GN13" s="50"/>
      <c r="GO13" s="50"/>
      <c r="GP13" s="50"/>
      <c r="GQ13" s="50"/>
      <c r="GR13" s="50"/>
      <c r="GS13" s="50"/>
      <c r="GT13" s="50"/>
      <c r="GU13" s="50"/>
      <c r="GV13" s="50"/>
      <c r="GW13" s="50"/>
      <c r="GX13" s="50"/>
      <c r="GY13" s="50"/>
      <c r="GZ13" s="50"/>
      <c r="HA13" s="50"/>
      <c r="HB13" s="50"/>
      <c r="HC13" s="50"/>
      <c r="HD13" s="50"/>
      <c r="HE13" s="50"/>
      <c r="HF13" s="50"/>
      <c r="HG13" s="50"/>
      <c r="HH13" s="50"/>
      <c r="HI13" s="50"/>
      <c r="HJ13" s="50"/>
      <c r="HK13" s="50"/>
      <c r="HL13" s="50"/>
      <c r="HM13" s="50"/>
      <c r="HN13" s="50"/>
      <c r="HO13" s="50"/>
      <c r="HP13" s="50"/>
      <c r="HQ13" s="50"/>
      <c r="HR13" s="50"/>
      <c r="HS13" s="50"/>
      <c r="HT13" s="50"/>
      <c r="HU13" s="50"/>
      <c r="HV13" s="50"/>
      <c r="HW13" s="50"/>
      <c r="HX13" s="50"/>
      <c r="HY13" s="50"/>
      <c r="HZ13" s="50"/>
      <c r="IA13" s="50"/>
      <c r="IB13" s="50"/>
      <c r="IC13" s="50"/>
      <c r="ID13" s="50"/>
      <c r="IE13" s="50"/>
      <c r="IF13" s="50"/>
      <c r="IG13" s="50"/>
      <c r="IH13" s="50"/>
      <c r="II13" s="50"/>
      <c r="IJ13" s="50"/>
      <c r="IK13" s="50"/>
      <c r="IL13" s="50"/>
      <c r="IM13" s="50"/>
      <c r="IN13" s="50"/>
      <c r="IO13" s="50"/>
      <c r="IP13" s="50"/>
      <c r="IQ13" s="50"/>
      <c r="IR13" s="50"/>
      <c r="IS13" s="50"/>
      <c r="IT13" s="50"/>
      <c r="IU13" s="50"/>
      <c r="IV13" s="50"/>
      <c r="IW13" s="50"/>
      <c r="IX13" s="50"/>
      <c r="IY13" s="50"/>
      <c r="IZ13" s="50"/>
      <c r="JA13" s="50"/>
      <c r="JB13" s="50"/>
      <c r="JC13" s="50"/>
      <c r="JD13" s="50"/>
      <c r="JE13" s="50"/>
      <c r="JF13" s="50"/>
      <c r="JG13" s="50"/>
      <c r="JH13" s="50"/>
      <c r="JI13" s="50"/>
      <c r="JJ13" s="50"/>
      <c r="JK13" s="50"/>
      <c r="JL13" s="50"/>
      <c r="JM13" s="50"/>
      <c r="JN13" s="50"/>
      <c r="JO13" s="50"/>
      <c r="JP13" s="50"/>
      <c r="JQ13" s="50"/>
      <c r="JR13" s="50"/>
      <c r="JS13" s="50"/>
      <c r="JT13" s="50"/>
      <c r="JU13" s="50"/>
      <c r="JV13" s="50"/>
      <c r="JW13" s="50"/>
      <c r="JX13" s="50"/>
      <c r="JY13" s="50"/>
      <c r="JZ13" s="50"/>
      <c r="KA13" s="50"/>
      <c r="KB13" s="50"/>
      <c r="KC13" s="50"/>
      <c r="KD13" s="50"/>
      <c r="KE13" s="50"/>
      <c r="KF13" s="50"/>
      <c r="KG13" s="50"/>
      <c r="KH13" s="50"/>
      <c r="KI13" s="50"/>
      <c r="KJ13" s="50"/>
      <c r="KK13" s="50"/>
      <c r="KL13" s="50"/>
      <c r="KM13" s="50"/>
      <c r="KN13" s="50"/>
      <c r="KO13" s="50"/>
      <c r="KP13" s="50"/>
      <c r="KQ13" s="50"/>
      <c r="KR13" s="50"/>
      <c r="KS13" s="50"/>
      <c r="KT13" s="50"/>
      <c r="KU13" s="50"/>
      <c r="KV13" s="50"/>
      <c r="KW13" s="50"/>
      <c r="KX13" s="50"/>
      <c r="KY13" s="50"/>
      <c r="KZ13" s="50"/>
      <c r="LA13" s="50"/>
      <c r="LB13" s="50"/>
      <c r="LC13" s="50"/>
      <c r="LD13" s="50"/>
      <c r="LE13" s="50"/>
      <c r="LF13" s="50"/>
      <c r="LG13" s="50"/>
      <c r="LH13" s="50"/>
      <c r="LI13" s="50"/>
      <c r="LJ13" s="50"/>
      <c r="LK13" s="50"/>
      <c r="LL13" s="50"/>
      <c r="LM13" s="50"/>
      <c r="LN13" s="50"/>
      <c r="LO13" s="50"/>
      <c r="LP13" s="50"/>
      <c r="LQ13" s="50"/>
      <c r="LR13" s="50"/>
      <c r="LS13" s="50"/>
      <c r="LT13" s="50"/>
      <c r="LU13" s="50"/>
      <c r="LV13" s="50"/>
      <c r="LW13" s="50"/>
      <c r="LX13" s="50"/>
      <c r="LY13" s="50"/>
      <c r="LZ13" s="50"/>
      <c r="MA13" s="50"/>
      <c r="MB13" s="50"/>
      <c r="MC13" s="50"/>
      <c r="MD13" s="50"/>
      <c r="ME13" s="50"/>
      <c r="MF13" s="50"/>
      <c r="MG13" s="50"/>
      <c r="MH13" s="50"/>
      <c r="MI13" s="50"/>
      <c r="MJ13" s="50"/>
      <c r="MK13" s="50"/>
      <c r="ML13" s="50"/>
      <c r="MM13" s="50"/>
      <c r="MN13" s="50"/>
      <c r="MO13" s="50"/>
      <c r="MP13" s="50"/>
      <c r="MQ13" s="50"/>
      <c r="MR13" s="50"/>
      <c r="MS13" s="50"/>
      <c r="MT13" s="50"/>
      <c r="MU13" s="50"/>
      <c r="MV13" s="50"/>
      <c r="MW13" s="50"/>
      <c r="MX13" s="50"/>
      <c r="MY13" s="50"/>
      <c r="MZ13" s="50"/>
      <c r="NA13" s="50"/>
      <c r="NB13" s="50"/>
      <c r="NC13" s="50"/>
      <c r="ND13" s="50"/>
      <c r="NE13" s="50"/>
      <c r="NF13" s="50"/>
      <c r="NG13" s="50"/>
      <c r="NH13" s="50"/>
      <c r="NI13" s="50"/>
      <c r="NJ13" s="50"/>
      <c r="NK13" s="50"/>
      <c r="NL13" s="50"/>
      <c r="NM13" s="50"/>
      <c r="NN13" s="50"/>
      <c r="NO13" s="50"/>
      <c r="NP13" s="50"/>
      <c r="NQ13" s="50"/>
      <c r="NR13" s="50"/>
      <c r="NS13" s="50"/>
      <c r="NT13" s="50"/>
      <c r="NU13" s="50"/>
      <c r="NV13" s="50"/>
      <c r="NW13" s="50"/>
      <c r="NX13" s="50"/>
      <c r="NY13" s="50"/>
      <c r="NZ13" s="50"/>
      <c r="OA13" s="50"/>
      <c r="OB13" s="50"/>
      <c r="OC13" s="50"/>
      <c r="OD13" s="50"/>
      <c r="OE13" s="50"/>
      <c r="OF13" s="50"/>
      <c r="OG13" s="50"/>
      <c r="OH13" s="50"/>
      <c r="OI13" s="50"/>
      <c r="OJ13" s="50"/>
      <c r="OK13" s="50"/>
      <c r="OL13" s="50"/>
      <c r="OM13" s="50"/>
      <c r="ON13" s="50"/>
      <c r="OO13" s="50"/>
      <c r="OP13" s="50"/>
      <c r="OQ13" s="50"/>
      <c r="OR13" s="50"/>
      <c r="OS13" s="50"/>
      <c r="OT13" s="50"/>
      <c r="OU13" s="50"/>
      <c r="OV13" s="50"/>
      <c r="OW13" s="50"/>
      <c r="OX13" s="50"/>
      <c r="OY13" s="50"/>
      <c r="OZ13" s="50"/>
      <c r="PA13" s="50"/>
      <c r="PB13" s="50"/>
      <c r="PC13" s="50"/>
      <c r="PD13" s="50"/>
      <c r="PE13" s="50"/>
      <c r="PF13" s="50"/>
      <c r="PG13" s="50"/>
      <c r="PH13" s="50"/>
      <c r="PI13" s="50"/>
      <c r="PJ13" s="50"/>
      <c r="PK13" s="50"/>
      <c r="PL13" s="50"/>
      <c r="PM13" s="50"/>
      <c r="PN13" s="50"/>
      <c r="PO13" s="50"/>
      <c r="PP13" s="50"/>
      <c r="PQ13" s="50"/>
      <c r="PR13" s="50"/>
      <c r="PS13" s="50"/>
      <c r="PT13" s="50"/>
      <c r="PU13" s="50"/>
      <c r="PV13" s="50"/>
      <c r="PW13" s="50"/>
      <c r="PX13" s="50"/>
      <c r="PY13" s="50"/>
      <c r="PZ13" s="50"/>
      <c r="QA13" s="50"/>
      <c r="QB13" s="50"/>
      <c r="QC13" s="50"/>
      <c r="QD13" s="50"/>
      <c r="QE13" s="50"/>
      <c r="QF13" s="50"/>
      <c r="QG13" s="50"/>
      <c r="QH13" s="50"/>
      <c r="QI13" s="50"/>
      <c r="QJ13" s="50"/>
      <c r="QK13" s="50"/>
      <c r="QL13" s="50"/>
      <c r="QM13" s="50"/>
      <c r="QN13" s="50"/>
      <c r="QO13" s="50"/>
      <c r="QP13" s="50"/>
      <c r="QQ13" s="50"/>
      <c r="QR13" s="50"/>
      <c r="QS13" s="50"/>
      <c r="QT13" s="50"/>
      <c r="QU13" s="50"/>
      <c r="QV13" s="50"/>
      <c r="QW13" s="50"/>
      <c r="QX13" s="50"/>
      <c r="QY13" s="50"/>
      <c r="QZ13" s="50"/>
      <c r="RA13" s="50"/>
      <c r="RB13" s="50"/>
      <c r="RC13" s="50"/>
      <c r="RD13" s="50"/>
      <c r="RE13" s="50"/>
      <c r="RF13" s="50"/>
      <c r="RG13" s="50"/>
      <c r="RH13" s="50"/>
      <c r="RI13" s="50"/>
      <c r="RJ13" s="50"/>
      <c r="RK13" s="50"/>
      <c r="RL13" s="50"/>
      <c r="RM13" s="50"/>
      <c r="RN13" s="50"/>
      <c r="RO13" s="50"/>
      <c r="RP13" s="50"/>
      <c r="RQ13" s="50"/>
      <c r="RR13" s="50"/>
      <c r="RS13" s="50"/>
      <c r="RT13" s="50"/>
      <c r="RU13" s="50"/>
      <c r="RV13" s="50"/>
      <c r="RW13" s="50"/>
      <c r="RX13" s="50"/>
      <c r="RY13" s="50"/>
      <c r="RZ13" s="50"/>
      <c r="SA13" s="50"/>
      <c r="SB13" s="50"/>
      <c r="SC13" s="50"/>
      <c r="SD13" s="50"/>
      <c r="SE13" s="50"/>
      <c r="SF13" s="50"/>
      <c r="SG13" s="50"/>
      <c r="SH13" s="50"/>
      <c r="SI13" s="50"/>
      <c r="SJ13" s="50"/>
      <c r="SK13" s="50"/>
      <c r="SL13" s="50"/>
      <c r="SM13" s="50"/>
      <c r="SN13" s="50"/>
      <c r="SO13" s="50"/>
      <c r="SP13" s="50"/>
      <c r="SQ13" s="50"/>
      <c r="SR13" s="50"/>
      <c r="SS13" s="50"/>
      <c r="ST13" s="50"/>
      <c r="SU13" s="50"/>
      <c r="SV13" s="50"/>
      <c r="SW13" s="50"/>
      <c r="SX13" s="50"/>
      <c r="SY13" s="50"/>
      <c r="SZ13" s="50"/>
      <c r="TA13" s="50"/>
      <c r="TB13" s="50"/>
      <c r="TC13" s="50"/>
      <c r="TD13" s="50"/>
      <c r="TE13" s="50"/>
      <c r="TF13" s="50"/>
      <c r="TG13" s="50"/>
      <c r="TH13" s="50"/>
      <c r="TI13" s="50"/>
      <c r="TJ13" s="50"/>
      <c r="TK13" s="50"/>
      <c r="TL13" s="50"/>
      <c r="TM13" s="50"/>
      <c r="TN13" s="50"/>
      <c r="TO13" s="50"/>
      <c r="TP13" s="50"/>
      <c r="TQ13" s="50"/>
      <c r="TR13" s="50"/>
      <c r="TS13" s="50"/>
      <c r="TT13" s="50"/>
      <c r="TU13" s="50"/>
      <c r="TV13" s="50"/>
      <c r="TW13" s="50"/>
      <c r="TX13" s="50"/>
      <c r="TY13" s="50"/>
      <c r="TZ13" s="50"/>
      <c r="UA13" s="50"/>
      <c r="UB13" s="50"/>
      <c r="UC13" s="50"/>
      <c r="UD13" s="50"/>
      <c r="UE13" s="50"/>
      <c r="UF13" s="50"/>
      <c r="UG13" s="50"/>
      <c r="UH13" s="50"/>
      <c r="UI13" s="50"/>
      <c r="UJ13" s="50"/>
      <c r="UK13" s="50"/>
      <c r="UL13" s="50"/>
      <c r="UM13" s="50"/>
      <c r="UN13" s="50"/>
      <c r="UO13" s="50"/>
      <c r="UP13" s="50"/>
      <c r="UQ13" s="50"/>
      <c r="UR13" s="50"/>
      <c r="US13" s="50"/>
      <c r="UT13" s="50"/>
      <c r="UU13" s="50"/>
      <c r="UV13" s="50"/>
      <c r="UW13" s="50"/>
      <c r="UX13" s="50"/>
      <c r="UY13" s="50"/>
      <c r="UZ13" s="50"/>
      <c r="VA13" s="50"/>
      <c r="VB13" s="50"/>
      <c r="VC13" s="50"/>
      <c r="VD13" s="50"/>
      <c r="VE13" s="50"/>
      <c r="VF13" s="50"/>
      <c r="VG13" s="50"/>
      <c r="VH13" s="50"/>
      <c r="VI13" s="50"/>
      <c r="VJ13" s="50"/>
      <c r="VK13" s="50"/>
      <c r="VL13" s="50"/>
      <c r="VM13" s="50"/>
      <c r="VN13" s="50"/>
      <c r="VO13" s="50"/>
      <c r="VP13" s="50"/>
      <c r="VQ13" s="50"/>
      <c r="VR13" s="50"/>
      <c r="VS13" s="50"/>
      <c r="VT13" s="50"/>
      <c r="VU13" s="50"/>
      <c r="VV13" s="50"/>
      <c r="VW13" s="50"/>
      <c r="VX13" s="50"/>
      <c r="VY13" s="50"/>
      <c r="VZ13" s="50"/>
      <c r="WA13" s="50"/>
      <c r="WB13" s="50"/>
      <c r="WC13" s="50"/>
      <c r="WD13" s="50"/>
      <c r="WE13" s="50"/>
      <c r="WF13" s="50"/>
      <c r="WG13" s="50"/>
      <c r="WH13" s="50"/>
      <c r="WI13" s="50"/>
      <c r="WJ13" s="50"/>
      <c r="WK13" s="50"/>
      <c r="WL13" s="50"/>
      <c r="WM13" s="50"/>
      <c r="WN13" s="50"/>
      <c r="WO13" s="50"/>
      <c r="WP13" s="50"/>
      <c r="WQ13" s="50"/>
      <c r="WR13" s="50"/>
      <c r="WS13" s="50"/>
      <c r="WT13" s="50"/>
      <c r="WU13" s="50"/>
      <c r="WV13" s="50"/>
      <c r="WW13" s="50"/>
      <c r="WX13" s="50"/>
      <c r="WY13" s="50"/>
      <c r="WZ13" s="50"/>
      <c r="XA13" s="50"/>
      <c r="XB13" s="50"/>
      <c r="XC13" s="50"/>
      <c r="XD13" s="50"/>
      <c r="XE13" s="50"/>
      <c r="XF13" s="50"/>
      <c r="XG13" s="50"/>
      <c r="XH13" s="50"/>
      <c r="XI13" s="50"/>
      <c r="XJ13" s="50"/>
      <c r="XK13" s="50"/>
      <c r="XL13" s="50"/>
      <c r="XM13" s="50"/>
      <c r="XN13" s="50"/>
      <c r="XO13" s="50"/>
      <c r="XP13" s="50"/>
      <c r="XQ13" s="50"/>
      <c r="XR13" s="50"/>
      <c r="XS13" s="50"/>
      <c r="XT13" s="50"/>
      <c r="XU13" s="50"/>
      <c r="XV13" s="50"/>
      <c r="XW13" s="50"/>
      <c r="XX13" s="50"/>
      <c r="XY13" s="50"/>
      <c r="XZ13" s="50"/>
      <c r="YA13" s="50"/>
      <c r="YB13" s="50"/>
      <c r="YC13" s="50"/>
      <c r="YD13" s="50"/>
      <c r="YE13" s="50"/>
      <c r="YF13" s="50"/>
      <c r="YG13" s="50"/>
      <c r="YH13" s="50"/>
      <c r="YI13" s="50"/>
      <c r="YJ13" s="50"/>
      <c r="YK13" s="50"/>
      <c r="YL13" s="50"/>
      <c r="YM13" s="50"/>
      <c r="YN13" s="50"/>
      <c r="YO13" s="50"/>
      <c r="YP13" s="50"/>
      <c r="YQ13" s="50"/>
      <c r="YR13" s="50"/>
      <c r="YS13" s="50"/>
      <c r="YT13" s="50"/>
      <c r="YU13" s="50"/>
      <c r="YV13" s="50"/>
      <c r="YW13" s="50"/>
      <c r="YX13" s="50"/>
      <c r="YY13" s="50"/>
      <c r="YZ13" s="50"/>
      <c r="ZA13" s="50"/>
      <c r="ZB13" s="50"/>
      <c r="ZC13" s="50"/>
      <c r="ZD13" s="50"/>
      <c r="ZE13" s="50"/>
      <c r="ZF13" s="50"/>
      <c r="ZG13" s="50"/>
      <c r="ZH13" s="50"/>
      <c r="ZI13" s="50"/>
      <c r="ZJ13" s="50"/>
      <c r="ZK13" s="50"/>
      <c r="ZL13" s="50"/>
      <c r="ZM13" s="50"/>
      <c r="ZN13" s="50"/>
      <c r="ZO13" s="50"/>
      <c r="ZP13" s="50"/>
      <c r="ZQ13" s="50"/>
      <c r="ZR13" s="50"/>
      <c r="ZS13" s="50"/>
      <c r="ZT13" s="50"/>
      <c r="ZU13" s="50"/>
      <c r="ZV13" s="50"/>
      <c r="ZW13" s="50"/>
      <c r="ZX13" s="50"/>
      <c r="ZY13" s="50"/>
      <c r="ZZ13" s="50"/>
      <c r="AAA13" s="50"/>
      <c r="AAB13" s="50"/>
      <c r="AAC13" s="50"/>
      <c r="AAD13" s="50"/>
      <c r="AAE13" s="50"/>
      <c r="AAF13" s="50"/>
      <c r="AAG13" s="50"/>
      <c r="AAH13" s="50"/>
      <c r="AAI13" s="50"/>
      <c r="AAJ13" s="50"/>
      <c r="AAK13" s="50"/>
      <c r="AAL13" s="50"/>
      <c r="AAM13" s="50"/>
      <c r="AAN13" s="50"/>
      <c r="AAO13" s="50"/>
      <c r="AAP13" s="50"/>
      <c r="AAQ13" s="50"/>
      <c r="AAR13" s="50"/>
      <c r="AAS13" s="50"/>
      <c r="AAT13" s="50"/>
      <c r="AAU13" s="50"/>
      <c r="AAV13" s="50"/>
      <c r="AAW13" s="50"/>
      <c r="AAX13" s="50"/>
      <c r="AAY13" s="50"/>
      <c r="AAZ13" s="50"/>
      <c r="ABA13" s="50"/>
      <c r="ABB13" s="50"/>
      <c r="ABC13" s="50"/>
      <c r="ABD13" s="50"/>
      <c r="ABE13" s="50"/>
      <c r="ABF13" s="50"/>
      <c r="ABG13" s="50"/>
      <c r="ABH13" s="50"/>
      <c r="ABI13" s="50"/>
      <c r="ABJ13" s="50"/>
      <c r="ABK13" s="50"/>
      <c r="ABL13" s="50"/>
      <c r="ABM13" s="50"/>
      <c r="ABN13" s="50"/>
      <c r="ABO13" s="50"/>
      <c r="ABP13" s="50"/>
      <c r="ABQ13" s="50"/>
      <c r="ABR13" s="50"/>
      <c r="ABS13" s="50"/>
      <c r="ABT13" s="50"/>
      <c r="ABU13" s="50"/>
      <c r="ABV13" s="50"/>
      <c r="ABW13" s="50"/>
      <c r="ABX13" s="50"/>
      <c r="ABY13" s="50"/>
      <c r="ABZ13" s="50"/>
      <c r="ACA13" s="50"/>
      <c r="ACB13" s="50"/>
      <c r="ACC13" s="50"/>
      <c r="ACD13" s="50"/>
      <c r="ACE13" s="50"/>
      <c r="ACF13" s="50"/>
      <c r="ACG13" s="50"/>
      <c r="ACH13" s="50"/>
      <c r="ACI13" s="50"/>
      <c r="ACJ13" s="50"/>
      <c r="ACK13" s="50"/>
      <c r="ACL13" s="50"/>
      <c r="ACM13" s="50"/>
      <c r="ACN13" s="50"/>
      <c r="ACO13" s="50"/>
      <c r="ACP13" s="50"/>
      <c r="ACQ13" s="50"/>
      <c r="ACR13" s="50"/>
      <c r="ACS13" s="50"/>
      <c r="ACT13" s="50"/>
      <c r="ACU13" s="50"/>
      <c r="ACV13" s="50"/>
      <c r="ACW13" s="50"/>
      <c r="ACX13" s="50"/>
      <c r="ACY13" s="50"/>
    </row>
    <row r="14" spans="1:779" s="92" customFormat="1" ht="15" customHeight="1">
      <c r="A14" s="93">
        <f t="shared" si="1"/>
        <v>40</v>
      </c>
      <c r="B14" s="94">
        <f t="shared" si="2"/>
        <v>18</v>
      </c>
      <c r="C14" s="95" t="s">
        <v>84</v>
      </c>
      <c r="D14" s="89">
        <f t="shared" si="3"/>
        <v>0.5</v>
      </c>
      <c r="E14" s="90">
        <f t="shared" si="4"/>
        <v>2</v>
      </c>
      <c r="F14" s="104">
        <f t="shared" si="5"/>
        <v>2</v>
      </c>
      <c r="G14" s="96">
        <v>2</v>
      </c>
      <c r="H14" s="12">
        <v>2</v>
      </c>
      <c r="I14" s="13"/>
      <c r="J14" s="12"/>
      <c r="K14" s="13"/>
      <c r="L14" s="12"/>
      <c r="M14" s="13"/>
      <c r="N14" s="12"/>
      <c r="O14" s="13"/>
      <c r="P14" s="12"/>
      <c r="Q14" s="13"/>
      <c r="R14" s="12"/>
      <c r="S14" s="13"/>
      <c r="T14" s="12"/>
      <c r="U14" s="13"/>
      <c r="V14" s="12"/>
      <c r="W14" s="13"/>
      <c r="X14" s="12"/>
      <c r="Y14" s="13"/>
      <c r="Z14" s="12"/>
      <c r="AA14" s="13"/>
      <c r="AB14" s="12"/>
      <c r="AC14" s="13"/>
      <c r="AD14" s="12"/>
      <c r="AE14" s="13"/>
      <c r="AF14" s="12"/>
      <c r="AG14" s="13"/>
      <c r="AH14" s="12"/>
      <c r="AI14" s="13"/>
      <c r="AJ14" s="12"/>
      <c r="AK14" s="13"/>
      <c r="AL14" s="12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</row>
    <row r="15" spans="1:779" s="92" customFormat="1" ht="15" customHeight="1">
      <c r="A15" s="93">
        <f t="shared" si="1"/>
        <v>10</v>
      </c>
      <c r="B15" s="94">
        <f t="shared" si="2"/>
        <v>0</v>
      </c>
      <c r="C15" s="95" t="s">
        <v>85</v>
      </c>
      <c r="D15" s="89">
        <f t="shared" si="3"/>
        <v>0.47058823529411764</v>
      </c>
      <c r="E15" s="90">
        <f t="shared" si="4"/>
        <v>16</v>
      </c>
      <c r="F15" s="104">
        <f t="shared" si="5"/>
        <v>18</v>
      </c>
      <c r="G15" s="96">
        <v>2</v>
      </c>
      <c r="H15" s="12">
        <v>2</v>
      </c>
      <c r="I15" s="13"/>
      <c r="J15" s="12"/>
      <c r="K15" s="13"/>
      <c r="L15" s="12"/>
      <c r="M15" s="13">
        <v>2</v>
      </c>
      <c r="N15" s="12">
        <v>2</v>
      </c>
      <c r="O15" s="13"/>
      <c r="P15" s="12"/>
      <c r="Q15" s="13">
        <v>1</v>
      </c>
      <c r="R15" s="12">
        <v>3</v>
      </c>
      <c r="S15" s="13"/>
      <c r="T15" s="12"/>
      <c r="U15" s="13">
        <v>2</v>
      </c>
      <c r="V15" s="12">
        <v>2</v>
      </c>
      <c r="W15" s="13">
        <v>2</v>
      </c>
      <c r="X15" s="12">
        <v>2</v>
      </c>
      <c r="Y15" s="13">
        <v>2</v>
      </c>
      <c r="Z15" s="12">
        <v>0</v>
      </c>
      <c r="AA15" s="13">
        <v>3</v>
      </c>
      <c r="AB15" s="12">
        <v>1</v>
      </c>
      <c r="AC15" s="13"/>
      <c r="AD15" s="12"/>
      <c r="AE15" s="13">
        <v>1</v>
      </c>
      <c r="AF15" s="12">
        <v>3</v>
      </c>
      <c r="AG15" s="13">
        <v>1</v>
      </c>
      <c r="AH15" s="12">
        <v>3</v>
      </c>
      <c r="AI15" s="13"/>
      <c r="AJ15" s="12"/>
      <c r="AK15" s="13"/>
      <c r="AL15" s="12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</row>
    <row r="16" spans="1:779" s="92" customFormat="1" ht="15" customHeight="1">
      <c r="A16" s="93">
        <f t="shared" si="1"/>
        <v>2</v>
      </c>
      <c r="B16" s="94">
        <f t="shared" si="2"/>
        <v>0</v>
      </c>
      <c r="C16" s="95" t="s">
        <v>86</v>
      </c>
      <c r="D16" s="89">
        <f t="shared" si="3"/>
        <v>0.59523809523809523</v>
      </c>
      <c r="E16" s="90">
        <f t="shared" si="4"/>
        <v>25</v>
      </c>
      <c r="F16" s="104">
        <f t="shared" si="5"/>
        <v>17</v>
      </c>
      <c r="G16" s="96">
        <v>4</v>
      </c>
      <c r="H16" s="12">
        <v>0</v>
      </c>
      <c r="I16" s="13">
        <v>3</v>
      </c>
      <c r="J16" s="12">
        <v>1</v>
      </c>
      <c r="K16" s="13">
        <v>4</v>
      </c>
      <c r="L16" s="12">
        <v>0</v>
      </c>
      <c r="M16" s="13">
        <v>4</v>
      </c>
      <c r="N16" s="12">
        <v>0</v>
      </c>
      <c r="O16" s="13"/>
      <c r="P16" s="12"/>
      <c r="Q16" s="13">
        <v>1</v>
      </c>
      <c r="R16" s="12">
        <v>3</v>
      </c>
      <c r="S16" s="13"/>
      <c r="T16" s="12"/>
      <c r="U16" s="13">
        <v>0</v>
      </c>
      <c r="V16" s="12">
        <v>4</v>
      </c>
      <c r="W16" s="13">
        <v>2</v>
      </c>
      <c r="X16" s="12">
        <v>2</v>
      </c>
      <c r="Y16" s="13">
        <v>1</v>
      </c>
      <c r="Z16" s="12">
        <v>1</v>
      </c>
      <c r="AA16" s="13">
        <v>2</v>
      </c>
      <c r="AB16" s="12">
        <v>2</v>
      </c>
      <c r="AC16" s="13"/>
      <c r="AD16" s="12"/>
      <c r="AE16" s="13">
        <v>1</v>
      </c>
      <c r="AF16" s="12">
        <v>3</v>
      </c>
      <c r="AG16" s="13">
        <v>3</v>
      </c>
      <c r="AH16" s="12">
        <v>1</v>
      </c>
      <c r="AI16" s="13"/>
      <c r="AJ16" s="12"/>
      <c r="AK16" s="13"/>
      <c r="AL16" s="12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</row>
    <row r="17" spans="1:779" s="92" customFormat="1" ht="15" customHeight="1">
      <c r="A17" s="93">
        <f t="shared" si="1"/>
        <v>40</v>
      </c>
      <c r="B17" s="94">
        <f t="shared" si="2"/>
        <v>18</v>
      </c>
      <c r="C17" s="95" t="s">
        <v>118</v>
      </c>
      <c r="D17" s="89">
        <f t="shared" si="3"/>
        <v>0</v>
      </c>
      <c r="E17" s="90">
        <f t="shared" si="4"/>
        <v>0</v>
      </c>
      <c r="F17" s="104">
        <f t="shared" si="5"/>
        <v>4</v>
      </c>
      <c r="G17" s="96"/>
      <c r="H17" s="12"/>
      <c r="I17" s="13">
        <v>0</v>
      </c>
      <c r="J17" s="12">
        <v>4</v>
      </c>
      <c r="K17" s="13"/>
      <c r="L17" s="12"/>
      <c r="M17" s="13"/>
      <c r="N17" s="12"/>
      <c r="O17" s="13"/>
      <c r="P17" s="12"/>
      <c r="Q17" s="13"/>
      <c r="R17" s="12"/>
      <c r="S17" s="13"/>
      <c r="T17" s="12"/>
      <c r="U17" s="13"/>
      <c r="V17" s="12"/>
      <c r="W17" s="13"/>
      <c r="X17" s="12"/>
      <c r="Y17" s="13"/>
      <c r="Z17" s="12"/>
      <c r="AA17" s="13"/>
      <c r="AB17" s="12"/>
      <c r="AC17" s="13"/>
      <c r="AD17" s="12"/>
      <c r="AE17" s="13"/>
      <c r="AF17" s="12"/>
      <c r="AG17" s="13"/>
      <c r="AH17" s="12"/>
      <c r="AI17" s="13"/>
      <c r="AJ17" s="12"/>
      <c r="AK17" s="13"/>
      <c r="AL17" s="12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</row>
    <row r="18" spans="1:779" s="92" customFormat="1" ht="15" customHeight="1">
      <c r="A18" s="93">
        <f t="shared" si="1"/>
        <v>40</v>
      </c>
      <c r="B18" s="94">
        <f t="shared" si="2"/>
        <v>18</v>
      </c>
      <c r="C18" s="95" t="s">
        <v>119</v>
      </c>
      <c r="D18" s="89">
        <f t="shared" si="3"/>
        <v>0.5</v>
      </c>
      <c r="E18" s="90">
        <f t="shared" si="4"/>
        <v>2</v>
      </c>
      <c r="F18" s="104">
        <f t="shared" si="5"/>
        <v>2</v>
      </c>
      <c r="G18" s="96"/>
      <c r="H18" s="12"/>
      <c r="I18" s="13">
        <v>2</v>
      </c>
      <c r="J18" s="12">
        <v>2</v>
      </c>
      <c r="K18" s="13"/>
      <c r="L18" s="12"/>
      <c r="M18" s="13"/>
      <c r="N18" s="12"/>
      <c r="O18" s="13"/>
      <c r="P18" s="12"/>
      <c r="Q18" s="13"/>
      <c r="R18" s="12"/>
      <c r="S18" s="13"/>
      <c r="T18" s="12"/>
      <c r="U18" s="13"/>
      <c r="V18" s="12"/>
      <c r="W18" s="13"/>
      <c r="X18" s="12"/>
      <c r="Y18" s="13"/>
      <c r="Z18" s="12"/>
      <c r="AA18" s="13"/>
      <c r="AB18" s="12"/>
      <c r="AC18" s="13"/>
      <c r="AD18" s="12"/>
      <c r="AE18" s="13"/>
      <c r="AF18" s="12"/>
      <c r="AG18" s="13"/>
      <c r="AH18" s="12"/>
      <c r="AI18" s="13"/>
      <c r="AJ18" s="12"/>
      <c r="AK18" s="13"/>
      <c r="AL18" s="12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</row>
    <row r="19" spans="1:779" s="92" customFormat="1" ht="15" customHeight="1">
      <c r="A19" s="93">
        <f t="shared" si="1"/>
        <v>34</v>
      </c>
      <c r="B19" s="94">
        <f t="shared" si="2"/>
        <v>12</v>
      </c>
      <c r="C19" s="95" t="s">
        <v>133</v>
      </c>
      <c r="D19" s="89">
        <f t="shared" si="3"/>
        <v>0.3</v>
      </c>
      <c r="E19" s="90">
        <f t="shared" si="4"/>
        <v>3</v>
      </c>
      <c r="F19" s="104">
        <f t="shared" si="5"/>
        <v>7</v>
      </c>
      <c r="G19" s="96"/>
      <c r="H19" s="12"/>
      <c r="I19" s="13"/>
      <c r="J19" s="12"/>
      <c r="K19" s="13">
        <v>2</v>
      </c>
      <c r="L19" s="12">
        <v>2</v>
      </c>
      <c r="M19" s="13"/>
      <c r="N19" s="12"/>
      <c r="O19" s="13"/>
      <c r="P19" s="12"/>
      <c r="Q19" s="13">
        <v>1</v>
      </c>
      <c r="R19" s="12">
        <v>3</v>
      </c>
      <c r="S19" s="13"/>
      <c r="T19" s="12"/>
      <c r="U19" s="13">
        <v>0</v>
      </c>
      <c r="V19" s="12">
        <v>2</v>
      </c>
      <c r="W19" s="13"/>
      <c r="X19" s="12"/>
      <c r="Y19" s="13"/>
      <c r="Z19" s="12"/>
      <c r="AA19" s="13"/>
      <c r="AB19" s="12"/>
      <c r="AC19" s="13"/>
      <c r="AD19" s="12"/>
      <c r="AE19" s="13"/>
      <c r="AF19" s="12"/>
      <c r="AG19" s="13"/>
      <c r="AH19" s="12"/>
      <c r="AI19" s="13"/>
      <c r="AJ19" s="12"/>
      <c r="AK19" s="13"/>
      <c r="AL19" s="12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</row>
    <row r="20" spans="1:779" s="92" customFormat="1" ht="15" customHeight="1">
      <c r="A20" s="93">
        <f t="shared" si="1"/>
        <v>40</v>
      </c>
      <c r="B20" s="94">
        <f t="shared" si="2"/>
        <v>18</v>
      </c>
      <c r="C20" s="95" t="s">
        <v>134</v>
      </c>
      <c r="D20" s="89">
        <f t="shared" si="3"/>
        <v>0.5</v>
      </c>
      <c r="E20" s="90">
        <f t="shared" si="4"/>
        <v>2</v>
      </c>
      <c r="F20" s="104">
        <f t="shared" si="5"/>
        <v>2</v>
      </c>
      <c r="G20" s="96"/>
      <c r="H20" s="12"/>
      <c r="I20" s="13"/>
      <c r="J20" s="12"/>
      <c r="K20" s="13">
        <v>2</v>
      </c>
      <c r="L20" s="12">
        <v>2</v>
      </c>
      <c r="M20" s="13"/>
      <c r="N20" s="12"/>
      <c r="O20" s="13"/>
      <c r="P20" s="12"/>
      <c r="Q20" s="13"/>
      <c r="R20" s="12"/>
      <c r="S20" s="13"/>
      <c r="T20" s="12"/>
      <c r="U20" s="13"/>
      <c r="V20" s="12"/>
      <c r="W20" s="13"/>
      <c r="X20" s="12"/>
      <c r="Y20" s="13"/>
      <c r="Z20" s="12"/>
      <c r="AA20" s="13"/>
      <c r="AB20" s="12"/>
      <c r="AC20" s="13"/>
      <c r="AD20" s="12"/>
      <c r="AE20" s="13"/>
      <c r="AF20" s="12"/>
      <c r="AG20" s="13"/>
      <c r="AH20" s="12"/>
      <c r="AI20" s="13"/>
      <c r="AJ20" s="12"/>
      <c r="AK20" s="13"/>
      <c r="AL20" s="12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</row>
    <row r="21" spans="1:779" s="92" customFormat="1" ht="15" customHeight="1">
      <c r="A21" s="93">
        <f t="shared" si="1"/>
        <v>21</v>
      </c>
      <c r="B21" s="94">
        <f t="shared" si="2"/>
        <v>0</v>
      </c>
      <c r="C21" s="95" t="s">
        <v>150</v>
      </c>
      <c r="D21" s="89">
        <f t="shared" si="3"/>
        <v>0.43478260869565216</v>
      </c>
      <c r="E21" s="90">
        <f t="shared" si="4"/>
        <v>10</v>
      </c>
      <c r="F21" s="104">
        <f t="shared" si="5"/>
        <v>13</v>
      </c>
      <c r="G21" s="96"/>
      <c r="H21" s="12"/>
      <c r="I21" s="13"/>
      <c r="J21" s="12"/>
      <c r="K21" s="13"/>
      <c r="L21" s="12"/>
      <c r="M21" s="13"/>
      <c r="N21" s="12"/>
      <c r="O21" s="13"/>
      <c r="P21" s="12"/>
      <c r="Q21" s="13">
        <v>1</v>
      </c>
      <c r="R21" s="12">
        <v>3</v>
      </c>
      <c r="S21" s="13"/>
      <c r="T21" s="12"/>
      <c r="U21" s="13"/>
      <c r="V21" s="12"/>
      <c r="W21" s="13"/>
      <c r="X21" s="12"/>
      <c r="Y21" s="13">
        <v>2</v>
      </c>
      <c r="Z21" s="12">
        <v>2</v>
      </c>
      <c r="AA21" s="13">
        <v>2</v>
      </c>
      <c r="AB21" s="12">
        <v>2</v>
      </c>
      <c r="AC21" s="13"/>
      <c r="AD21" s="12"/>
      <c r="AE21" s="13">
        <v>0</v>
      </c>
      <c r="AF21" s="12">
        <v>3</v>
      </c>
      <c r="AG21" s="13">
        <v>3</v>
      </c>
      <c r="AH21" s="12">
        <v>1</v>
      </c>
      <c r="AI21" s="13">
        <v>2</v>
      </c>
      <c r="AJ21" s="12">
        <v>2</v>
      </c>
      <c r="AK21" s="13"/>
      <c r="AL21" s="12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</row>
    <row r="22" spans="1:779" s="92" customFormat="1" ht="15" customHeight="1">
      <c r="A22" s="93">
        <f t="shared" si="1"/>
        <v>42</v>
      </c>
      <c r="B22" s="94">
        <f t="shared" si="2"/>
        <v>20</v>
      </c>
      <c r="C22" s="95" t="s">
        <v>144</v>
      </c>
      <c r="D22" s="89">
        <f t="shared" si="3"/>
        <v>0</v>
      </c>
      <c r="E22" s="90">
        <f t="shared" si="4"/>
        <v>0</v>
      </c>
      <c r="F22" s="104">
        <f t="shared" si="5"/>
        <v>2</v>
      </c>
      <c r="G22" s="96"/>
      <c r="H22" s="12"/>
      <c r="I22" s="13"/>
      <c r="J22" s="12"/>
      <c r="K22" s="13"/>
      <c r="L22" s="12"/>
      <c r="M22" s="13"/>
      <c r="N22" s="12"/>
      <c r="O22" s="13"/>
      <c r="P22" s="12"/>
      <c r="Q22" s="13"/>
      <c r="R22" s="12"/>
      <c r="S22" s="13"/>
      <c r="T22" s="12"/>
      <c r="U22" s="13">
        <v>0</v>
      </c>
      <c r="V22" s="12">
        <v>2</v>
      </c>
      <c r="W22" s="13"/>
      <c r="X22" s="12"/>
      <c r="Y22" s="13"/>
      <c r="Z22" s="12"/>
      <c r="AA22" s="13"/>
      <c r="AB22" s="12"/>
      <c r="AC22" s="13"/>
      <c r="AD22" s="12"/>
      <c r="AE22" s="13"/>
      <c r="AF22" s="12"/>
      <c r="AG22" s="13"/>
      <c r="AH22" s="12"/>
      <c r="AI22" s="13"/>
      <c r="AJ22" s="12"/>
      <c r="AK22" s="13"/>
      <c r="AL22" s="12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</row>
    <row r="23" spans="1:779" s="92" customFormat="1" ht="15" customHeight="1">
      <c r="A23" s="93">
        <f t="shared" si="1"/>
        <v>28</v>
      </c>
      <c r="B23" s="94">
        <f t="shared" si="2"/>
        <v>6</v>
      </c>
      <c r="C23" s="95" t="s">
        <v>145</v>
      </c>
      <c r="D23" s="89">
        <f t="shared" si="3"/>
        <v>0.125</v>
      </c>
      <c r="E23" s="90">
        <f t="shared" si="4"/>
        <v>2</v>
      </c>
      <c r="F23" s="104">
        <f t="shared" si="5"/>
        <v>14</v>
      </c>
      <c r="G23" s="96"/>
      <c r="H23" s="12"/>
      <c r="I23" s="13"/>
      <c r="J23" s="12"/>
      <c r="K23" s="13"/>
      <c r="L23" s="12"/>
      <c r="M23" s="13"/>
      <c r="N23" s="12"/>
      <c r="O23" s="13"/>
      <c r="P23" s="12"/>
      <c r="Q23" s="13"/>
      <c r="R23" s="12"/>
      <c r="S23" s="13"/>
      <c r="T23" s="12"/>
      <c r="U23" s="13">
        <v>0</v>
      </c>
      <c r="V23" s="12">
        <v>4</v>
      </c>
      <c r="W23" s="13"/>
      <c r="X23" s="12"/>
      <c r="Y23" s="13">
        <v>1</v>
      </c>
      <c r="Z23" s="12">
        <v>3</v>
      </c>
      <c r="AA23" s="13"/>
      <c r="AB23" s="12"/>
      <c r="AC23" s="13"/>
      <c r="AD23" s="12"/>
      <c r="AE23" s="13"/>
      <c r="AF23" s="12"/>
      <c r="AG23" s="13">
        <v>1</v>
      </c>
      <c r="AH23" s="12">
        <v>3</v>
      </c>
      <c r="AI23" s="13">
        <v>0</v>
      </c>
      <c r="AJ23" s="12">
        <v>4</v>
      </c>
      <c r="AK23" s="13"/>
      <c r="AL23" s="12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</row>
    <row r="24" spans="1:779" s="92" customFormat="1" ht="15" customHeight="1">
      <c r="A24" s="93">
        <f t="shared" si="1"/>
        <v>40</v>
      </c>
      <c r="B24" s="94">
        <f t="shared" si="2"/>
        <v>18</v>
      </c>
      <c r="C24" s="95" t="s">
        <v>148</v>
      </c>
      <c r="D24" s="89">
        <f t="shared" si="3"/>
        <v>0.5</v>
      </c>
      <c r="E24" s="90">
        <f t="shared" si="4"/>
        <v>2</v>
      </c>
      <c r="F24" s="104">
        <f t="shared" si="5"/>
        <v>2</v>
      </c>
      <c r="G24" s="96"/>
      <c r="H24" s="12"/>
      <c r="I24" s="13"/>
      <c r="J24" s="12"/>
      <c r="K24" s="13"/>
      <c r="L24" s="12"/>
      <c r="M24" s="13"/>
      <c r="N24" s="12"/>
      <c r="O24" s="13"/>
      <c r="P24" s="12"/>
      <c r="Q24" s="13"/>
      <c r="R24" s="12"/>
      <c r="S24" s="13"/>
      <c r="T24" s="12"/>
      <c r="U24" s="13"/>
      <c r="V24" s="12"/>
      <c r="W24" s="13">
        <v>2</v>
      </c>
      <c r="X24" s="12">
        <v>2</v>
      </c>
      <c r="Y24" s="13"/>
      <c r="Z24" s="12"/>
      <c r="AA24" s="13"/>
      <c r="AB24" s="12"/>
      <c r="AC24" s="13"/>
      <c r="AD24" s="12"/>
      <c r="AE24" s="13"/>
      <c r="AF24" s="12"/>
      <c r="AG24" s="13"/>
      <c r="AH24" s="12"/>
      <c r="AI24" s="13"/>
      <c r="AJ24" s="12"/>
      <c r="AK24" s="13"/>
      <c r="AL24" s="12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</row>
    <row r="25" spans="1:779" s="92" customFormat="1" ht="15" customHeight="1">
      <c r="A25" s="93">
        <f t="shared" si="1"/>
        <v>40</v>
      </c>
      <c r="B25" s="94">
        <f t="shared" si="2"/>
        <v>18</v>
      </c>
      <c r="C25" s="95" t="s">
        <v>158</v>
      </c>
      <c r="D25" s="89">
        <f t="shared" si="3"/>
        <v>0.5</v>
      </c>
      <c r="E25" s="90">
        <f t="shared" si="4"/>
        <v>2</v>
      </c>
      <c r="F25" s="104">
        <f t="shared" si="5"/>
        <v>2</v>
      </c>
      <c r="G25" s="96"/>
      <c r="H25" s="12"/>
      <c r="I25" s="13"/>
      <c r="J25" s="12"/>
      <c r="K25" s="13"/>
      <c r="L25" s="12"/>
      <c r="M25" s="13"/>
      <c r="N25" s="12"/>
      <c r="O25" s="13"/>
      <c r="P25" s="12"/>
      <c r="Q25" s="13"/>
      <c r="R25" s="12"/>
      <c r="S25" s="13"/>
      <c r="T25" s="12"/>
      <c r="U25" s="13"/>
      <c r="V25" s="12"/>
      <c r="W25" s="13"/>
      <c r="X25" s="12"/>
      <c r="Y25" s="13"/>
      <c r="Z25" s="12"/>
      <c r="AA25" s="13"/>
      <c r="AB25" s="12"/>
      <c r="AC25" s="13"/>
      <c r="AD25" s="12"/>
      <c r="AE25" s="13">
        <v>2</v>
      </c>
      <c r="AF25" s="12">
        <v>2</v>
      </c>
      <c r="AG25" s="13"/>
      <c r="AH25" s="12"/>
      <c r="AI25" s="13"/>
      <c r="AJ25" s="12"/>
      <c r="AK25" s="13"/>
      <c r="AL25" s="12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  <c r="HP25" s="50"/>
      <c r="HQ25" s="50"/>
      <c r="HR25" s="50"/>
      <c r="HS25" s="50"/>
      <c r="HT25" s="50"/>
      <c r="HU25" s="50"/>
      <c r="HV25" s="50"/>
      <c r="HW25" s="50"/>
      <c r="HX25" s="50"/>
      <c r="HY25" s="50"/>
      <c r="HZ25" s="50"/>
      <c r="IA25" s="50"/>
      <c r="IB25" s="50"/>
      <c r="IC25" s="50"/>
      <c r="ID25" s="50"/>
      <c r="IE25" s="50"/>
      <c r="IF25" s="50"/>
      <c r="IG25" s="50"/>
      <c r="IH25" s="50"/>
      <c r="II25" s="50"/>
      <c r="IJ25" s="50"/>
      <c r="IK25" s="50"/>
      <c r="IL25" s="50"/>
      <c r="IM25" s="50"/>
      <c r="IN25" s="50"/>
      <c r="IO25" s="50"/>
      <c r="IP25" s="50"/>
      <c r="IQ25" s="50"/>
      <c r="IR25" s="50"/>
      <c r="IS25" s="50"/>
      <c r="IT25" s="50"/>
      <c r="IU25" s="50"/>
      <c r="IV25" s="50"/>
      <c r="IW25" s="50"/>
      <c r="IX25" s="50"/>
      <c r="IY25" s="50"/>
      <c r="IZ25" s="50"/>
      <c r="JA25" s="50"/>
      <c r="JB25" s="50"/>
      <c r="JC25" s="50"/>
      <c r="JD25" s="50"/>
      <c r="JE25" s="50"/>
      <c r="JF25" s="50"/>
      <c r="JG25" s="50"/>
      <c r="JH25" s="50"/>
      <c r="JI25" s="50"/>
      <c r="JJ25" s="50"/>
      <c r="JK25" s="50"/>
      <c r="JL25" s="50"/>
      <c r="JM25" s="50"/>
      <c r="JN25" s="50"/>
      <c r="JO25" s="50"/>
      <c r="JP25" s="50"/>
      <c r="JQ25" s="50"/>
      <c r="JR25" s="50"/>
      <c r="JS25" s="50"/>
      <c r="JT25" s="50"/>
      <c r="JU25" s="50"/>
      <c r="JV25" s="50"/>
      <c r="JW25" s="50"/>
      <c r="JX25" s="50"/>
      <c r="JY25" s="50"/>
      <c r="JZ25" s="50"/>
      <c r="KA25" s="50"/>
      <c r="KB25" s="50"/>
      <c r="KC25" s="50"/>
      <c r="KD25" s="50"/>
      <c r="KE25" s="50"/>
      <c r="KF25" s="50"/>
      <c r="KG25" s="50"/>
      <c r="KH25" s="50"/>
      <c r="KI25" s="50"/>
      <c r="KJ25" s="50"/>
      <c r="KK25" s="50"/>
      <c r="KL25" s="50"/>
      <c r="KM25" s="50"/>
      <c r="KN25" s="50"/>
      <c r="KO25" s="50"/>
      <c r="KP25" s="50"/>
      <c r="KQ25" s="50"/>
      <c r="KR25" s="50"/>
      <c r="KS25" s="50"/>
      <c r="KT25" s="50"/>
      <c r="KU25" s="50"/>
      <c r="KV25" s="50"/>
      <c r="KW25" s="50"/>
      <c r="KX25" s="50"/>
      <c r="KY25" s="50"/>
      <c r="KZ25" s="50"/>
      <c r="LA25" s="50"/>
      <c r="LB25" s="50"/>
      <c r="LC25" s="50"/>
      <c r="LD25" s="50"/>
      <c r="LE25" s="50"/>
      <c r="LF25" s="50"/>
      <c r="LG25" s="50"/>
      <c r="LH25" s="50"/>
      <c r="LI25" s="50"/>
      <c r="LJ25" s="50"/>
      <c r="LK25" s="50"/>
      <c r="LL25" s="50"/>
      <c r="LM25" s="50"/>
      <c r="LN25" s="50"/>
      <c r="LO25" s="50"/>
      <c r="LP25" s="50"/>
      <c r="LQ25" s="50"/>
      <c r="LR25" s="50"/>
      <c r="LS25" s="50"/>
      <c r="LT25" s="50"/>
      <c r="LU25" s="50"/>
      <c r="LV25" s="50"/>
      <c r="LW25" s="50"/>
      <c r="LX25" s="50"/>
      <c r="LY25" s="50"/>
      <c r="LZ25" s="50"/>
      <c r="MA25" s="50"/>
      <c r="MB25" s="50"/>
      <c r="MC25" s="50"/>
      <c r="MD25" s="50"/>
      <c r="ME25" s="50"/>
      <c r="MF25" s="50"/>
      <c r="MG25" s="50"/>
      <c r="MH25" s="50"/>
      <c r="MI25" s="50"/>
      <c r="MJ25" s="50"/>
      <c r="MK25" s="50"/>
      <c r="ML25" s="50"/>
      <c r="MM25" s="50"/>
      <c r="MN25" s="50"/>
      <c r="MO25" s="50"/>
      <c r="MP25" s="50"/>
      <c r="MQ25" s="50"/>
      <c r="MR25" s="50"/>
      <c r="MS25" s="50"/>
      <c r="MT25" s="50"/>
      <c r="MU25" s="50"/>
      <c r="MV25" s="50"/>
      <c r="MW25" s="50"/>
      <c r="MX25" s="50"/>
      <c r="MY25" s="50"/>
      <c r="MZ25" s="50"/>
      <c r="NA25" s="50"/>
      <c r="NB25" s="50"/>
      <c r="NC25" s="50"/>
      <c r="ND25" s="50"/>
      <c r="NE25" s="50"/>
      <c r="NF25" s="50"/>
      <c r="NG25" s="50"/>
      <c r="NH25" s="50"/>
      <c r="NI25" s="50"/>
      <c r="NJ25" s="50"/>
      <c r="NK25" s="50"/>
      <c r="NL25" s="50"/>
      <c r="NM25" s="50"/>
      <c r="NN25" s="50"/>
      <c r="NO25" s="50"/>
      <c r="NP25" s="50"/>
      <c r="NQ25" s="50"/>
      <c r="NR25" s="50"/>
      <c r="NS25" s="50"/>
      <c r="NT25" s="50"/>
      <c r="NU25" s="50"/>
      <c r="NV25" s="50"/>
      <c r="NW25" s="50"/>
      <c r="NX25" s="50"/>
      <c r="NY25" s="50"/>
      <c r="NZ25" s="50"/>
      <c r="OA25" s="50"/>
      <c r="OB25" s="50"/>
      <c r="OC25" s="50"/>
      <c r="OD25" s="50"/>
      <c r="OE25" s="50"/>
      <c r="OF25" s="50"/>
      <c r="OG25" s="50"/>
      <c r="OH25" s="50"/>
      <c r="OI25" s="50"/>
      <c r="OJ25" s="50"/>
      <c r="OK25" s="50"/>
      <c r="OL25" s="50"/>
      <c r="OM25" s="50"/>
      <c r="ON25" s="50"/>
      <c r="OO25" s="50"/>
      <c r="OP25" s="50"/>
      <c r="OQ25" s="50"/>
      <c r="OR25" s="50"/>
      <c r="OS25" s="50"/>
      <c r="OT25" s="50"/>
      <c r="OU25" s="50"/>
      <c r="OV25" s="50"/>
      <c r="OW25" s="50"/>
      <c r="OX25" s="50"/>
      <c r="OY25" s="50"/>
      <c r="OZ25" s="50"/>
      <c r="PA25" s="50"/>
      <c r="PB25" s="50"/>
      <c r="PC25" s="50"/>
      <c r="PD25" s="50"/>
      <c r="PE25" s="50"/>
      <c r="PF25" s="50"/>
      <c r="PG25" s="50"/>
      <c r="PH25" s="50"/>
      <c r="PI25" s="50"/>
      <c r="PJ25" s="50"/>
      <c r="PK25" s="50"/>
      <c r="PL25" s="50"/>
      <c r="PM25" s="50"/>
      <c r="PN25" s="50"/>
      <c r="PO25" s="50"/>
      <c r="PP25" s="50"/>
      <c r="PQ25" s="50"/>
      <c r="PR25" s="50"/>
      <c r="PS25" s="50"/>
      <c r="PT25" s="50"/>
      <c r="PU25" s="50"/>
      <c r="PV25" s="50"/>
      <c r="PW25" s="50"/>
      <c r="PX25" s="50"/>
      <c r="PY25" s="50"/>
      <c r="PZ25" s="50"/>
      <c r="QA25" s="50"/>
      <c r="QB25" s="50"/>
      <c r="QC25" s="50"/>
      <c r="QD25" s="50"/>
      <c r="QE25" s="50"/>
      <c r="QF25" s="50"/>
      <c r="QG25" s="50"/>
      <c r="QH25" s="50"/>
      <c r="QI25" s="50"/>
      <c r="QJ25" s="50"/>
      <c r="QK25" s="50"/>
      <c r="QL25" s="50"/>
      <c r="QM25" s="50"/>
      <c r="QN25" s="50"/>
      <c r="QO25" s="50"/>
      <c r="QP25" s="50"/>
      <c r="QQ25" s="50"/>
      <c r="QR25" s="50"/>
      <c r="QS25" s="50"/>
      <c r="QT25" s="50"/>
      <c r="QU25" s="50"/>
      <c r="QV25" s="50"/>
      <c r="QW25" s="50"/>
      <c r="QX25" s="50"/>
      <c r="QY25" s="50"/>
      <c r="QZ25" s="50"/>
      <c r="RA25" s="50"/>
      <c r="RB25" s="50"/>
      <c r="RC25" s="50"/>
      <c r="RD25" s="50"/>
      <c r="RE25" s="50"/>
      <c r="RF25" s="50"/>
      <c r="RG25" s="50"/>
      <c r="RH25" s="50"/>
      <c r="RI25" s="50"/>
      <c r="RJ25" s="50"/>
      <c r="RK25" s="50"/>
      <c r="RL25" s="50"/>
      <c r="RM25" s="50"/>
      <c r="RN25" s="50"/>
      <c r="RO25" s="50"/>
      <c r="RP25" s="50"/>
      <c r="RQ25" s="50"/>
      <c r="RR25" s="50"/>
      <c r="RS25" s="50"/>
      <c r="RT25" s="50"/>
      <c r="RU25" s="50"/>
      <c r="RV25" s="50"/>
      <c r="RW25" s="50"/>
      <c r="RX25" s="50"/>
      <c r="RY25" s="50"/>
      <c r="RZ25" s="50"/>
      <c r="SA25" s="50"/>
      <c r="SB25" s="50"/>
      <c r="SC25" s="50"/>
      <c r="SD25" s="50"/>
      <c r="SE25" s="50"/>
      <c r="SF25" s="50"/>
      <c r="SG25" s="50"/>
      <c r="SH25" s="50"/>
      <c r="SI25" s="50"/>
      <c r="SJ25" s="50"/>
      <c r="SK25" s="50"/>
      <c r="SL25" s="50"/>
      <c r="SM25" s="50"/>
      <c r="SN25" s="50"/>
      <c r="SO25" s="50"/>
      <c r="SP25" s="50"/>
      <c r="SQ25" s="50"/>
      <c r="SR25" s="50"/>
      <c r="SS25" s="50"/>
      <c r="ST25" s="50"/>
      <c r="SU25" s="50"/>
      <c r="SV25" s="50"/>
      <c r="SW25" s="50"/>
      <c r="SX25" s="50"/>
      <c r="SY25" s="50"/>
      <c r="SZ25" s="50"/>
      <c r="TA25" s="50"/>
      <c r="TB25" s="50"/>
      <c r="TC25" s="50"/>
      <c r="TD25" s="50"/>
      <c r="TE25" s="50"/>
      <c r="TF25" s="50"/>
      <c r="TG25" s="50"/>
      <c r="TH25" s="50"/>
      <c r="TI25" s="50"/>
      <c r="TJ25" s="50"/>
      <c r="TK25" s="50"/>
      <c r="TL25" s="50"/>
      <c r="TM25" s="50"/>
      <c r="TN25" s="50"/>
      <c r="TO25" s="50"/>
      <c r="TP25" s="50"/>
      <c r="TQ25" s="50"/>
      <c r="TR25" s="50"/>
      <c r="TS25" s="50"/>
      <c r="TT25" s="50"/>
      <c r="TU25" s="50"/>
      <c r="TV25" s="50"/>
      <c r="TW25" s="50"/>
      <c r="TX25" s="50"/>
      <c r="TY25" s="50"/>
      <c r="TZ25" s="50"/>
      <c r="UA25" s="50"/>
      <c r="UB25" s="50"/>
      <c r="UC25" s="50"/>
      <c r="UD25" s="50"/>
      <c r="UE25" s="50"/>
      <c r="UF25" s="50"/>
      <c r="UG25" s="50"/>
      <c r="UH25" s="50"/>
      <c r="UI25" s="50"/>
      <c r="UJ25" s="50"/>
      <c r="UK25" s="50"/>
      <c r="UL25" s="50"/>
      <c r="UM25" s="50"/>
      <c r="UN25" s="50"/>
      <c r="UO25" s="50"/>
      <c r="UP25" s="50"/>
      <c r="UQ25" s="50"/>
      <c r="UR25" s="50"/>
      <c r="US25" s="50"/>
      <c r="UT25" s="50"/>
      <c r="UU25" s="50"/>
      <c r="UV25" s="50"/>
      <c r="UW25" s="50"/>
      <c r="UX25" s="50"/>
      <c r="UY25" s="50"/>
      <c r="UZ25" s="50"/>
      <c r="VA25" s="50"/>
      <c r="VB25" s="50"/>
      <c r="VC25" s="50"/>
      <c r="VD25" s="50"/>
      <c r="VE25" s="50"/>
      <c r="VF25" s="50"/>
      <c r="VG25" s="50"/>
      <c r="VH25" s="50"/>
      <c r="VI25" s="50"/>
      <c r="VJ25" s="50"/>
      <c r="VK25" s="50"/>
      <c r="VL25" s="50"/>
      <c r="VM25" s="50"/>
      <c r="VN25" s="50"/>
      <c r="VO25" s="50"/>
      <c r="VP25" s="50"/>
      <c r="VQ25" s="50"/>
      <c r="VR25" s="50"/>
      <c r="VS25" s="50"/>
      <c r="VT25" s="50"/>
      <c r="VU25" s="50"/>
      <c r="VV25" s="50"/>
      <c r="VW25" s="50"/>
      <c r="VX25" s="50"/>
      <c r="VY25" s="50"/>
      <c r="VZ25" s="50"/>
      <c r="WA25" s="50"/>
      <c r="WB25" s="50"/>
      <c r="WC25" s="50"/>
      <c r="WD25" s="50"/>
      <c r="WE25" s="50"/>
      <c r="WF25" s="50"/>
      <c r="WG25" s="50"/>
      <c r="WH25" s="50"/>
      <c r="WI25" s="50"/>
      <c r="WJ25" s="50"/>
      <c r="WK25" s="50"/>
      <c r="WL25" s="50"/>
      <c r="WM25" s="50"/>
      <c r="WN25" s="50"/>
      <c r="WO25" s="50"/>
      <c r="WP25" s="50"/>
      <c r="WQ25" s="50"/>
      <c r="WR25" s="50"/>
      <c r="WS25" s="50"/>
      <c r="WT25" s="50"/>
      <c r="WU25" s="50"/>
      <c r="WV25" s="50"/>
      <c r="WW25" s="50"/>
      <c r="WX25" s="50"/>
      <c r="WY25" s="50"/>
      <c r="WZ25" s="50"/>
      <c r="XA25" s="50"/>
      <c r="XB25" s="50"/>
      <c r="XC25" s="50"/>
      <c r="XD25" s="50"/>
      <c r="XE25" s="50"/>
      <c r="XF25" s="50"/>
      <c r="XG25" s="50"/>
      <c r="XH25" s="50"/>
      <c r="XI25" s="50"/>
      <c r="XJ25" s="50"/>
      <c r="XK25" s="50"/>
      <c r="XL25" s="50"/>
      <c r="XM25" s="50"/>
      <c r="XN25" s="50"/>
      <c r="XO25" s="50"/>
      <c r="XP25" s="50"/>
      <c r="XQ25" s="50"/>
      <c r="XR25" s="50"/>
      <c r="XS25" s="50"/>
      <c r="XT25" s="50"/>
      <c r="XU25" s="50"/>
      <c r="XV25" s="50"/>
      <c r="XW25" s="50"/>
      <c r="XX25" s="50"/>
      <c r="XY25" s="50"/>
      <c r="XZ25" s="50"/>
      <c r="YA25" s="50"/>
      <c r="YB25" s="50"/>
      <c r="YC25" s="50"/>
      <c r="YD25" s="50"/>
      <c r="YE25" s="50"/>
      <c r="YF25" s="50"/>
      <c r="YG25" s="50"/>
      <c r="YH25" s="50"/>
      <c r="YI25" s="50"/>
      <c r="YJ25" s="50"/>
      <c r="YK25" s="50"/>
      <c r="YL25" s="50"/>
      <c r="YM25" s="50"/>
      <c r="YN25" s="50"/>
      <c r="YO25" s="50"/>
      <c r="YP25" s="50"/>
      <c r="YQ25" s="50"/>
      <c r="YR25" s="50"/>
      <c r="YS25" s="50"/>
      <c r="YT25" s="50"/>
      <c r="YU25" s="50"/>
      <c r="YV25" s="50"/>
      <c r="YW25" s="50"/>
      <c r="YX25" s="50"/>
      <c r="YY25" s="50"/>
      <c r="YZ25" s="50"/>
      <c r="ZA25" s="50"/>
      <c r="ZB25" s="50"/>
      <c r="ZC25" s="50"/>
      <c r="ZD25" s="50"/>
      <c r="ZE25" s="50"/>
      <c r="ZF25" s="50"/>
      <c r="ZG25" s="50"/>
      <c r="ZH25" s="50"/>
      <c r="ZI25" s="50"/>
      <c r="ZJ25" s="50"/>
      <c r="ZK25" s="50"/>
      <c r="ZL25" s="50"/>
      <c r="ZM25" s="50"/>
      <c r="ZN25" s="50"/>
      <c r="ZO25" s="50"/>
      <c r="ZP25" s="50"/>
      <c r="ZQ25" s="50"/>
      <c r="ZR25" s="50"/>
      <c r="ZS25" s="50"/>
      <c r="ZT25" s="50"/>
      <c r="ZU25" s="50"/>
      <c r="ZV25" s="50"/>
      <c r="ZW25" s="50"/>
      <c r="ZX25" s="50"/>
      <c r="ZY25" s="50"/>
      <c r="ZZ25" s="50"/>
      <c r="AAA25" s="50"/>
      <c r="AAB25" s="50"/>
      <c r="AAC25" s="50"/>
      <c r="AAD25" s="50"/>
      <c r="AAE25" s="50"/>
      <c r="AAF25" s="50"/>
      <c r="AAG25" s="50"/>
      <c r="AAH25" s="50"/>
      <c r="AAI25" s="50"/>
      <c r="AAJ25" s="50"/>
      <c r="AAK25" s="50"/>
      <c r="AAL25" s="50"/>
      <c r="AAM25" s="50"/>
      <c r="AAN25" s="50"/>
      <c r="AAO25" s="50"/>
      <c r="AAP25" s="50"/>
      <c r="AAQ25" s="50"/>
      <c r="AAR25" s="50"/>
      <c r="AAS25" s="50"/>
      <c r="AAT25" s="50"/>
      <c r="AAU25" s="50"/>
      <c r="AAV25" s="50"/>
      <c r="AAW25" s="50"/>
      <c r="AAX25" s="50"/>
      <c r="AAY25" s="50"/>
      <c r="AAZ25" s="50"/>
      <c r="ABA25" s="50"/>
      <c r="ABB25" s="50"/>
      <c r="ABC25" s="50"/>
      <c r="ABD25" s="50"/>
      <c r="ABE25" s="50"/>
      <c r="ABF25" s="50"/>
      <c r="ABG25" s="50"/>
      <c r="ABH25" s="50"/>
      <c r="ABI25" s="50"/>
      <c r="ABJ25" s="50"/>
      <c r="ABK25" s="50"/>
      <c r="ABL25" s="50"/>
      <c r="ABM25" s="50"/>
      <c r="ABN25" s="50"/>
      <c r="ABO25" s="50"/>
      <c r="ABP25" s="50"/>
      <c r="ABQ25" s="50"/>
      <c r="ABR25" s="50"/>
      <c r="ABS25" s="50"/>
      <c r="ABT25" s="50"/>
      <c r="ABU25" s="50"/>
      <c r="ABV25" s="50"/>
      <c r="ABW25" s="50"/>
      <c r="ABX25" s="50"/>
      <c r="ABY25" s="50"/>
      <c r="ABZ25" s="50"/>
      <c r="ACA25" s="50"/>
      <c r="ACB25" s="50"/>
      <c r="ACC25" s="50"/>
      <c r="ACD25" s="50"/>
      <c r="ACE25" s="50"/>
      <c r="ACF25" s="50"/>
      <c r="ACG25" s="50"/>
      <c r="ACH25" s="50"/>
      <c r="ACI25" s="50"/>
      <c r="ACJ25" s="50"/>
      <c r="ACK25" s="50"/>
      <c r="ACL25" s="50"/>
      <c r="ACM25" s="50"/>
      <c r="ACN25" s="50"/>
      <c r="ACO25" s="50"/>
      <c r="ACP25" s="50"/>
      <c r="ACQ25" s="50"/>
      <c r="ACR25" s="50"/>
      <c r="ACS25" s="50"/>
      <c r="ACT25" s="50"/>
      <c r="ACU25" s="50"/>
      <c r="ACV25" s="50"/>
      <c r="ACW25" s="50"/>
      <c r="ACX25" s="50"/>
      <c r="ACY25" s="50"/>
    </row>
    <row r="26" spans="1:779" s="92" customFormat="1" ht="15" customHeight="1">
      <c r="A26" s="93">
        <f t="shared" si="1"/>
        <v>44</v>
      </c>
      <c r="B26" s="94">
        <f t="shared" si="2"/>
        <v>22</v>
      </c>
      <c r="C26" s="95"/>
      <c r="D26" s="89">
        <f t="shared" si="3"/>
        <v>0</v>
      </c>
      <c r="E26" s="90">
        <f t="shared" si="4"/>
        <v>0</v>
      </c>
      <c r="F26" s="104">
        <f t="shared" si="5"/>
        <v>0</v>
      </c>
      <c r="G26" s="96"/>
      <c r="H26" s="12"/>
      <c r="I26" s="13"/>
      <c r="J26" s="12"/>
      <c r="K26" s="13"/>
      <c r="L26" s="12"/>
      <c r="M26" s="13"/>
      <c r="N26" s="12"/>
      <c r="O26" s="13"/>
      <c r="P26" s="12"/>
      <c r="Q26" s="13"/>
      <c r="R26" s="12"/>
      <c r="S26" s="13"/>
      <c r="T26" s="12"/>
      <c r="U26" s="13"/>
      <c r="V26" s="12"/>
      <c r="W26" s="13"/>
      <c r="X26" s="12"/>
      <c r="Y26" s="13"/>
      <c r="Z26" s="12"/>
      <c r="AA26" s="13"/>
      <c r="AB26" s="12"/>
      <c r="AC26" s="13"/>
      <c r="AD26" s="12"/>
      <c r="AE26" s="13"/>
      <c r="AF26" s="12"/>
      <c r="AG26" s="13"/>
      <c r="AH26" s="12"/>
      <c r="AI26" s="13"/>
      <c r="AJ26" s="12"/>
      <c r="AK26" s="13"/>
      <c r="AL26" s="12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  <c r="HP26" s="50"/>
      <c r="HQ26" s="50"/>
      <c r="HR26" s="50"/>
      <c r="HS26" s="50"/>
      <c r="HT26" s="50"/>
      <c r="HU26" s="50"/>
      <c r="HV26" s="50"/>
      <c r="HW26" s="50"/>
      <c r="HX26" s="50"/>
      <c r="HY26" s="50"/>
      <c r="HZ26" s="50"/>
      <c r="IA26" s="50"/>
      <c r="IB26" s="50"/>
      <c r="IC26" s="50"/>
      <c r="ID26" s="50"/>
      <c r="IE26" s="50"/>
      <c r="IF26" s="50"/>
      <c r="IG26" s="50"/>
      <c r="IH26" s="50"/>
      <c r="II26" s="50"/>
      <c r="IJ26" s="50"/>
      <c r="IK26" s="50"/>
      <c r="IL26" s="50"/>
      <c r="IM26" s="50"/>
      <c r="IN26" s="50"/>
      <c r="IO26" s="50"/>
      <c r="IP26" s="50"/>
      <c r="IQ26" s="50"/>
      <c r="IR26" s="50"/>
      <c r="IS26" s="50"/>
      <c r="IT26" s="50"/>
      <c r="IU26" s="50"/>
      <c r="IV26" s="50"/>
      <c r="IW26" s="50"/>
      <c r="IX26" s="50"/>
      <c r="IY26" s="50"/>
      <c r="IZ26" s="50"/>
      <c r="JA26" s="50"/>
      <c r="JB26" s="50"/>
      <c r="JC26" s="50"/>
      <c r="JD26" s="50"/>
      <c r="JE26" s="50"/>
      <c r="JF26" s="50"/>
      <c r="JG26" s="50"/>
      <c r="JH26" s="50"/>
      <c r="JI26" s="50"/>
      <c r="JJ26" s="50"/>
      <c r="JK26" s="50"/>
      <c r="JL26" s="50"/>
      <c r="JM26" s="50"/>
      <c r="JN26" s="50"/>
      <c r="JO26" s="50"/>
      <c r="JP26" s="50"/>
      <c r="JQ26" s="50"/>
      <c r="JR26" s="50"/>
      <c r="JS26" s="50"/>
      <c r="JT26" s="50"/>
      <c r="JU26" s="50"/>
      <c r="JV26" s="50"/>
      <c r="JW26" s="50"/>
      <c r="JX26" s="50"/>
      <c r="JY26" s="50"/>
      <c r="JZ26" s="50"/>
      <c r="KA26" s="50"/>
      <c r="KB26" s="50"/>
      <c r="KC26" s="50"/>
      <c r="KD26" s="50"/>
      <c r="KE26" s="50"/>
      <c r="KF26" s="50"/>
      <c r="KG26" s="50"/>
      <c r="KH26" s="50"/>
      <c r="KI26" s="50"/>
      <c r="KJ26" s="50"/>
      <c r="KK26" s="50"/>
      <c r="KL26" s="50"/>
      <c r="KM26" s="50"/>
      <c r="KN26" s="50"/>
      <c r="KO26" s="50"/>
      <c r="KP26" s="50"/>
      <c r="KQ26" s="50"/>
      <c r="KR26" s="50"/>
      <c r="KS26" s="50"/>
      <c r="KT26" s="50"/>
      <c r="KU26" s="50"/>
      <c r="KV26" s="50"/>
      <c r="KW26" s="50"/>
      <c r="KX26" s="50"/>
      <c r="KY26" s="50"/>
      <c r="KZ26" s="50"/>
      <c r="LA26" s="50"/>
      <c r="LB26" s="50"/>
      <c r="LC26" s="50"/>
      <c r="LD26" s="50"/>
      <c r="LE26" s="50"/>
      <c r="LF26" s="50"/>
      <c r="LG26" s="50"/>
      <c r="LH26" s="50"/>
      <c r="LI26" s="50"/>
      <c r="LJ26" s="50"/>
      <c r="LK26" s="50"/>
      <c r="LL26" s="50"/>
      <c r="LM26" s="50"/>
      <c r="LN26" s="50"/>
      <c r="LO26" s="50"/>
      <c r="LP26" s="50"/>
      <c r="LQ26" s="50"/>
      <c r="LR26" s="50"/>
      <c r="LS26" s="50"/>
      <c r="LT26" s="50"/>
      <c r="LU26" s="50"/>
      <c r="LV26" s="50"/>
      <c r="LW26" s="50"/>
      <c r="LX26" s="50"/>
      <c r="LY26" s="50"/>
      <c r="LZ26" s="50"/>
      <c r="MA26" s="50"/>
      <c r="MB26" s="50"/>
      <c r="MC26" s="50"/>
      <c r="MD26" s="50"/>
      <c r="ME26" s="50"/>
      <c r="MF26" s="50"/>
      <c r="MG26" s="50"/>
      <c r="MH26" s="50"/>
      <c r="MI26" s="50"/>
      <c r="MJ26" s="50"/>
      <c r="MK26" s="50"/>
      <c r="ML26" s="50"/>
      <c r="MM26" s="50"/>
      <c r="MN26" s="50"/>
      <c r="MO26" s="50"/>
      <c r="MP26" s="50"/>
      <c r="MQ26" s="50"/>
      <c r="MR26" s="50"/>
      <c r="MS26" s="50"/>
      <c r="MT26" s="50"/>
      <c r="MU26" s="50"/>
      <c r="MV26" s="50"/>
      <c r="MW26" s="50"/>
      <c r="MX26" s="50"/>
      <c r="MY26" s="50"/>
      <c r="MZ26" s="50"/>
      <c r="NA26" s="50"/>
      <c r="NB26" s="50"/>
      <c r="NC26" s="50"/>
      <c r="ND26" s="50"/>
      <c r="NE26" s="50"/>
      <c r="NF26" s="50"/>
      <c r="NG26" s="50"/>
      <c r="NH26" s="50"/>
      <c r="NI26" s="50"/>
      <c r="NJ26" s="50"/>
      <c r="NK26" s="50"/>
      <c r="NL26" s="50"/>
      <c r="NM26" s="50"/>
      <c r="NN26" s="50"/>
      <c r="NO26" s="50"/>
      <c r="NP26" s="50"/>
      <c r="NQ26" s="50"/>
      <c r="NR26" s="50"/>
      <c r="NS26" s="50"/>
      <c r="NT26" s="50"/>
      <c r="NU26" s="50"/>
      <c r="NV26" s="50"/>
      <c r="NW26" s="50"/>
      <c r="NX26" s="50"/>
      <c r="NY26" s="50"/>
      <c r="NZ26" s="50"/>
      <c r="OA26" s="50"/>
      <c r="OB26" s="50"/>
      <c r="OC26" s="50"/>
      <c r="OD26" s="50"/>
      <c r="OE26" s="50"/>
      <c r="OF26" s="50"/>
      <c r="OG26" s="50"/>
      <c r="OH26" s="50"/>
      <c r="OI26" s="50"/>
      <c r="OJ26" s="50"/>
      <c r="OK26" s="50"/>
      <c r="OL26" s="50"/>
      <c r="OM26" s="50"/>
      <c r="ON26" s="50"/>
      <c r="OO26" s="50"/>
      <c r="OP26" s="50"/>
      <c r="OQ26" s="50"/>
      <c r="OR26" s="50"/>
      <c r="OS26" s="50"/>
      <c r="OT26" s="50"/>
      <c r="OU26" s="50"/>
      <c r="OV26" s="50"/>
      <c r="OW26" s="50"/>
      <c r="OX26" s="50"/>
      <c r="OY26" s="50"/>
      <c r="OZ26" s="50"/>
      <c r="PA26" s="50"/>
      <c r="PB26" s="50"/>
      <c r="PC26" s="50"/>
      <c r="PD26" s="50"/>
      <c r="PE26" s="50"/>
      <c r="PF26" s="50"/>
      <c r="PG26" s="50"/>
      <c r="PH26" s="50"/>
      <c r="PI26" s="50"/>
      <c r="PJ26" s="50"/>
      <c r="PK26" s="50"/>
      <c r="PL26" s="50"/>
      <c r="PM26" s="50"/>
      <c r="PN26" s="50"/>
      <c r="PO26" s="50"/>
      <c r="PP26" s="50"/>
      <c r="PQ26" s="50"/>
      <c r="PR26" s="50"/>
      <c r="PS26" s="50"/>
      <c r="PT26" s="50"/>
      <c r="PU26" s="50"/>
      <c r="PV26" s="50"/>
      <c r="PW26" s="50"/>
      <c r="PX26" s="50"/>
      <c r="PY26" s="50"/>
      <c r="PZ26" s="50"/>
      <c r="QA26" s="50"/>
      <c r="QB26" s="50"/>
      <c r="QC26" s="50"/>
      <c r="QD26" s="50"/>
      <c r="QE26" s="50"/>
      <c r="QF26" s="50"/>
      <c r="QG26" s="50"/>
      <c r="QH26" s="50"/>
      <c r="QI26" s="50"/>
      <c r="QJ26" s="50"/>
      <c r="QK26" s="50"/>
      <c r="QL26" s="50"/>
      <c r="QM26" s="50"/>
      <c r="QN26" s="50"/>
      <c r="QO26" s="50"/>
      <c r="QP26" s="50"/>
      <c r="QQ26" s="50"/>
      <c r="QR26" s="50"/>
      <c r="QS26" s="50"/>
      <c r="QT26" s="50"/>
      <c r="QU26" s="50"/>
      <c r="QV26" s="50"/>
      <c r="QW26" s="50"/>
      <c r="QX26" s="50"/>
      <c r="QY26" s="50"/>
      <c r="QZ26" s="50"/>
      <c r="RA26" s="50"/>
      <c r="RB26" s="50"/>
      <c r="RC26" s="50"/>
      <c r="RD26" s="50"/>
      <c r="RE26" s="50"/>
      <c r="RF26" s="50"/>
      <c r="RG26" s="50"/>
      <c r="RH26" s="50"/>
      <c r="RI26" s="50"/>
      <c r="RJ26" s="50"/>
      <c r="RK26" s="50"/>
      <c r="RL26" s="50"/>
      <c r="RM26" s="50"/>
      <c r="RN26" s="50"/>
      <c r="RO26" s="50"/>
      <c r="RP26" s="50"/>
      <c r="RQ26" s="50"/>
      <c r="RR26" s="50"/>
      <c r="RS26" s="50"/>
      <c r="RT26" s="50"/>
      <c r="RU26" s="50"/>
      <c r="RV26" s="50"/>
      <c r="RW26" s="50"/>
      <c r="RX26" s="50"/>
      <c r="RY26" s="50"/>
      <c r="RZ26" s="50"/>
      <c r="SA26" s="50"/>
      <c r="SB26" s="50"/>
      <c r="SC26" s="50"/>
      <c r="SD26" s="50"/>
      <c r="SE26" s="50"/>
      <c r="SF26" s="50"/>
      <c r="SG26" s="50"/>
      <c r="SH26" s="50"/>
      <c r="SI26" s="50"/>
      <c r="SJ26" s="50"/>
      <c r="SK26" s="50"/>
      <c r="SL26" s="50"/>
      <c r="SM26" s="50"/>
      <c r="SN26" s="50"/>
      <c r="SO26" s="50"/>
      <c r="SP26" s="50"/>
      <c r="SQ26" s="50"/>
      <c r="SR26" s="50"/>
      <c r="SS26" s="50"/>
      <c r="ST26" s="50"/>
      <c r="SU26" s="50"/>
      <c r="SV26" s="50"/>
      <c r="SW26" s="50"/>
      <c r="SX26" s="50"/>
      <c r="SY26" s="50"/>
      <c r="SZ26" s="50"/>
      <c r="TA26" s="50"/>
      <c r="TB26" s="50"/>
      <c r="TC26" s="50"/>
      <c r="TD26" s="50"/>
      <c r="TE26" s="50"/>
      <c r="TF26" s="50"/>
      <c r="TG26" s="50"/>
      <c r="TH26" s="50"/>
      <c r="TI26" s="50"/>
      <c r="TJ26" s="50"/>
      <c r="TK26" s="50"/>
      <c r="TL26" s="50"/>
      <c r="TM26" s="50"/>
      <c r="TN26" s="50"/>
      <c r="TO26" s="50"/>
      <c r="TP26" s="50"/>
      <c r="TQ26" s="50"/>
      <c r="TR26" s="50"/>
      <c r="TS26" s="50"/>
      <c r="TT26" s="50"/>
      <c r="TU26" s="50"/>
      <c r="TV26" s="50"/>
      <c r="TW26" s="50"/>
      <c r="TX26" s="50"/>
      <c r="TY26" s="50"/>
      <c r="TZ26" s="50"/>
      <c r="UA26" s="50"/>
      <c r="UB26" s="50"/>
      <c r="UC26" s="50"/>
      <c r="UD26" s="50"/>
      <c r="UE26" s="50"/>
      <c r="UF26" s="50"/>
      <c r="UG26" s="50"/>
      <c r="UH26" s="50"/>
      <c r="UI26" s="50"/>
      <c r="UJ26" s="50"/>
      <c r="UK26" s="50"/>
      <c r="UL26" s="50"/>
      <c r="UM26" s="50"/>
      <c r="UN26" s="50"/>
      <c r="UO26" s="50"/>
      <c r="UP26" s="50"/>
      <c r="UQ26" s="50"/>
      <c r="UR26" s="50"/>
      <c r="US26" s="50"/>
      <c r="UT26" s="50"/>
      <c r="UU26" s="50"/>
      <c r="UV26" s="50"/>
      <c r="UW26" s="50"/>
      <c r="UX26" s="50"/>
      <c r="UY26" s="50"/>
      <c r="UZ26" s="50"/>
      <c r="VA26" s="50"/>
      <c r="VB26" s="50"/>
      <c r="VC26" s="50"/>
      <c r="VD26" s="50"/>
      <c r="VE26" s="50"/>
      <c r="VF26" s="50"/>
      <c r="VG26" s="50"/>
      <c r="VH26" s="50"/>
      <c r="VI26" s="50"/>
      <c r="VJ26" s="50"/>
      <c r="VK26" s="50"/>
      <c r="VL26" s="50"/>
      <c r="VM26" s="50"/>
      <c r="VN26" s="50"/>
      <c r="VO26" s="50"/>
      <c r="VP26" s="50"/>
      <c r="VQ26" s="50"/>
      <c r="VR26" s="50"/>
      <c r="VS26" s="50"/>
      <c r="VT26" s="50"/>
      <c r="VU26" s="50"/>
      <c r="VV26" s="50"/>
      <c r="VW26" s="50"/>
      <c r="VX26" s="50"/>
      <c r="VY26" s="50"/>
      <c r="VZ26" s="50"/>
      <c r="WA26" s="50"/>
      <c r="WB26" s="50"/>
      <c r="WC26" s="50"/>
      <c r="WD26" s="50"/>
      <c r="WE26" s="50"/>
      <c r="WF26" s="50"/>
      <c r="WG26" s="50"/>
      <c r="WH26" s="50"/>
      <c r="WI26" s="50"/>
      <c r="WJ26" s="50"/>
      <c r="WK26" s="50"/>
      <c r="WL26" s="50"/>
      <c r="WM26" s="50"/>
      <c r="WN26" s="50"/>
      <c r="WO26" s="50"/>
      <c r="WP26" s="50"/>
      <c r="WQ26" s="50"/>
      <c r="WR26" s="50"/>
      <c r="WS26" s="50"/>
      <c r="WT26" s="50"/>
      <c r="WU26" s="50"/>
      <c r="WV26" s="50"/>
      <c r="WW26" s="50"/>
      <c r="WX26" s="50"/>
      <c r="WY26" s="50"/>
      <c r="WZ26" s="50"/>
      <c r="XA26" s="50"/>
      <c r="XB26" s="50"/>
      <c r="XC26" s="50"/>
      <c r="XD26" s="50"/>
      <c r="XE26" s="50"/>
      <c r="XF26" s="50"/>
      <c r="XG26" s="50"/>
      <c r="XH26" s="50"/>
      <c r="XI26" s="50"/>
      <c r="XJ26" s="50"/>
      <c r="XK26" s="50"/>
      <c r="XL26" s="50"/>
      <c r="XM26" s="50"/>
      <c r="XN26" s="50"/>
      <c r="XO26" s="50"/>
      <c r="XP26" s="50"/>
      <c r="XQ26" s="50"/>
      <c r="XR26" s="50"/>
      <c r="XS26" s="50"/>
      <c r="XT26" s="50"/>
      <c r="XU26" s="50"/>
      <c r="XV26" s="50"/>
      <c r="XW26" s="50"/>
      <c r="XX26" s="50"/>
      <c r="XY26" s="50"/>
      <c r="XZ26" s="50"/>
      <c r="YA26" s="50"/>
      <c r="YB26" s="50"/>
      <c r="YC26" s="50"/>
      <c r="YD26" s="50"/>
      <c r="YE26" s="50"/>
      <c r="YF26" s="50"/>
      <c r="YG26" s="50"/>
      <c r="YH26" s="50"/>
      <c r="YI26" s="50"/>
      <c r="YJ26" s="50"/>
      <c r="YK26" s="50"/>
      <c r="YL26" s="50"/>
      <c r="YM26" s="50"/>
      <c r="YN26" s="50"/>
      <c r="YO26" s="50"/>
      <c r="YP26" s="50"/>
      <c r="YQ26" s="50"/>
      <c r="YR26" s="50"/>
      <c r="YS26" s="50"/>
      <c r="YT26" s="50"/>
      <c r="YU26" s="50"/>
      <c r="YV26" s="50"/>
      <c r="YW26" s="50"/>
      <c r="YX26" s="50"/>
      <c r="YY26" s="50"/>
      <c r="YZ26" s="50"/>
      <c r="ZA26" s="50"/>
      <c r="ZB26" s="50"/>
      <c r="ZC26" s="50"/>
      <c r="ZD26" s="50"/>
      <c r="ZE26" s="50"/>
      <c r="ZF26" s="50"/>
      <c r="ZG26" s="50"/>
      <c r="ZH26" s="50"/>
      <c r="ZI26" s="50"/>
      <c r="ZJ26" s="50"/>
      <c r="ZK26" s="50"/>
      <c r="ZL26" s="50"/>
      <c r="ZM26" s="50"/>
      <c r="ZN26" s="50"/>
      <c r="ZO26" s="50"/>
      <c r="ZP26" s="50"/>
      <c r="ZQ26" s="50"/>
      <c r="ZR26" s="50"/>
      <c r="ZS26" s="50"/>
      <c r="ZT26" s="50"/>
      <c r="ZU26" s="50"/>
      <c r="ZV26" s="50"/>
      <c r="ZW26" s="50"/>
      <c r="ZX26" s="50"/>
      <c r="ZY26" s="50"/>
      <c r="ZZ26" s="50"/>
      <c r="AAA26" s="50"/>
      <c r="AAB26" s="50"/>
      <c r="AAC26" s="50"/>
      <c r="AAD26" s="50"/>
      <c r="AAE26" s="50"/>
      <c r="AAF26" s="50"/>
      <c r="AAG26" s="50"/>
      <c r="AAH26" s="50"/>
      <c r="AAI26" s="50"/>
      <c r="AAJ26" s="50"/>
      <c r="AAK26" s="50"/>
      <c r="AAL26" s="50"/>
      <c r="AAM26" s="50"/>
      <c r="AAN26" s="50"/>
      <c r="AAO26" s="50"/>
      <c r="AAP26" s="50"/>
      <c r="AAQ26" s="50"/>
      <c r="AAR26" s="50"/>
      <c r="AAS26" s="50"/>
      <c r="AAT26" s="50"/>
      <c r="AAU26" s="50"/>
      <c r="AAV26" s="50"/>
      <c r="AAW26" s="50"/>
      <c r="AAX26" s="50"/>
      <c r="AAY26" s="50"/>
      <c r="AAZ26" s="50"/>
      <c r="ABA26" s="50"/>
      <c r="ABB26" s="50"/>
      <c r="ABC26" s="50"/>
      <c r="ABD26" s="50"/>
      <c r="ABE26" s="50"/>
      <c r="ABF26" s="50"/>
      <c r="ABG26" s="50"/>
      <c r="ABH26" s="50"/>
      <c r="ABI26" s="50"/>
      <c r="ABJ26" s="50"/>
      <c r="ABK26" s="50"/>
      <c r="ABL26" s="50"/>
      <c r="ABM26" s="50"/>
      <c r="ABN26" s="50"/>
      <c r="ABO26" s="50"/>
      <c r="ABP26" s="50"/>
      <c r="ABQ26" s="50"/>
      <c r="ABR26" s="50"/>
      <c r="ABS26" s="50"/>
      <c r="ABT26" s="50"/>
      <c r="ABU26" s="50"/>
      <c r="ABV26" s="50"/>
      <c r="ABW26" s="50"/>
      <c r="ABX26" s="50"/>
      <c r="ABY26" s="50"/>
      <c r="ABZ26" s="50"/>
      <c r="ACA26" s="50"/>
      <c r="ACB26" s="50"/>
      <c r="ACC26" s="50"/>
      <c r="ACD26" s="50"/>
      <c r="ACE26" s="50"/>
      <c r="ACF26" s="50"/>
      <c r="ACG26" s="50"/>
      <c r="ACH26" s="50"/>
      <c r="ACI26" s="50"/>
      <c r="ACJ26" s="50"/>
      <c r="ACK26" s="50"/>
      <c r="ACL26" s="50"/>
      <c r="ACM26" s="50"/>
      <c r="ACN26" s="50"/>
      <c r="ACO26" s="50"/>
      <c r="ACP26" s="50"/>
      <c r="ACQ26" s="50"/>
      <c r="ACR26" s="50"/>
      <c r="ACS26" s="50"/>
      <c r="ACT26" s="50"/>
      <c r="ACU26" s="50"/>
      <c r="ACV26" s="50"/>
      <c r="ACW26" s="50"/>
      <c r="ACX26" s="50"/>
      <c r="ACY26" s="50"/>
    </row>
    <row r="27" spans="1:779" s="92" customFormat="1" ht="15" customHeight="1">
      <c r="A27" s="93">
        <f t="shared" si="1"/>
        <v>44</v>
      </c>
      <c r="B27" s="94">
        <f t="shared" si="2"/>
        <v>22</v>
      </c>
      <c r="C27" s="95"/>
      <c r="D27" s="89">
        <f t="shared" si="3"/>
        <v>0</v>
      </c>
      <c r="E27" s="90">
        <f t="shared" si="4"/>
        <v>0</v>
      </c>
      <c r="F27" s="104">
        <f t="shared" si="5"/>
        <v>0</v>
      </c>
      <c r="G27" s="96"/>
      <c r="H27" s="12"/>
      <c r="I27" s="13"/>
      <c r="J27" s="12"/>
      <c r="K27" s="13"/>
      <c r="L27" s="12"/>
      <c r="M27" s="13"/>
      <c r="N27" s="12"/>
      <c r="O27" s="13"/>
      <c r="P27" s="12"/>
      <c r="Q27" s="13"/>
      <c r="R27" s="12"/>
      <c r="S27" s="13"/>
      <c r="T27" s="12"/>
      <c r="U27" s="13"/>
      <c r="V27" s="12"/>
      <c r="W27" s="13"/>
      <c r="X27" s="12"/>
      <c r="Y27" s="13"/>
      <c r="Z27" s="12"/>
      <c r="AA27" s="13"/>
      <c r="AB27" s="12"/>
      <c r="AC27" s="13"/>
      <c r="AD27" s="12"/>
      <c r="AE27" s="13"/>
      <c r="AF27" s="12"/>
      <c r="AG27" s="13"/>
      <c r="AH27" s="12"/>
      <c r="AI27" s="13"/>
      <c r="AJ27" s="12"/>
      <c r="AK27" s="13"/>
      <c r="AL27" s="12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  <c r="HP27" s="50"/>
      <c r="HQ27" s="50"/>
      <c r="HR27" s="50"/>
      <c r="HS27" s="50"/>
      <c r="HT27" s="50"/>
      <c r="HU27" s="50"/>
      <c r="HV27" s="50"/>
      <c r="HW27" s="50"/>
      <c r="HX27" s="50"/>
      <c r="HY27" s="50"/>
      <c r="HZ27" s="50"/>
      <c r="IA27" s="50"/>
      <c r="IB27" s="50"/>
      <c r="IC27" s="50"/>
      <c r="ID27" s="50"/>
      <c r="IE27" s="50"/>
      <c r="IF27" s="50"/>
      <c r="IG27" s="50"/>
      <c r="IH27" s="50"/>
      <c r="II27" s="50"/>
      <c r="IJ27" s="50"/>
      <c r="IK27" s="50"/>
      <c r="IL27" s="50"/>
      <c r="IM27" s="50"/>
      <c r="IN27" s="50"/>
      <c r="IO27" s="50"/>
      <c r="IP27" s="50"/>
      <c r="IQ27" s="50"/>
      <c r="IR27" s="50"/>
      <c r="IS27" s="50"/>
      <c r="IT27" s="50"/>
      <c r="IU27" s="50"/>
      <c r="IV27" s="50"/>
      <c r="IW27" s="50"/>
      <c r="IX27" s="50"/>
      <c r="IY27" s="50"/>
      <c r="IZ27" s="50"/>
      <c r="JA27" s="50"/>
      <c r="JB27" s="50"/>
      <c r="JC27" s="50"/>
      <c r="JD27" s="50"/>
      <c r="JE27" s="50"/>
      <c r="JF27" s="50"/>
      <c r="JG27" s="50"/>
      <c r="JH27" s="50"/>
      <c r="JI27" s="50"/>
      <c r="JJ27" s="50"/>
      <c r="JK27" s="50"/>
      <c r="JL27" s="50"/>
      <c r="JM27" s="50"/>
      <c r="JN27" s="50"/>
      <c r="JO27" s="50"/>
      <c r="JP27" s="50"/>
      <c r="JQ27" s="50"/>
      <c r="JR27" s="50"/>
      <c r="JS27" s="50"/>
      <c r="JT27" s="50"/>
      <c r="JU27" s="50"/>
      <c r="JV27" s="50"/>
      <c r="JW27" s="50"/>
      <c r="JX27" s="50"/>
      <c r="JY27" s="50"/>
      <c r="JZ27" s="50"/>
      <c r="KA27" s="50"/>
      <c r="KB27" s="50"/>
      <c r="KC27" s="50"/>
      <c r="KD27" s="50"/>
      <c r="KE27" s="50"/>
      <c r="KF27" s="50"/>
      <c r="KG27" s="50"/>
      <c r="KH27" s="50"/>
      <c r="KI27" s="50"/>
      <c r="KJ27" s="50"/>
      <c r="KK27" s="50"/>
      <c r="KL27" s="50"/>
      <c r="KM27" s="50"/>
      <c r="KN27" s="50"/>
      <c r="KO27" s="50"/>
      <c r="KP27" s="50"/>
      <c r="KQ27" s="50"/>
      <c r="KR27" s="50"/>
      <c r="KS27" s="50"/>
      <c r="KT27" s="50"/>
      <c r="KU27" s="50"/>
      <c r="KV27" s="50"/>
      <c r="KW27" s="50"/>
      <c r="KX27" s="50"/>
      <c r="KY27" s="50"/>
      <c r="KZ27" s="50"/>
      <c r="LA27" s="50"/>
      <c r="LB27" s="50"/>
      <c r="LC27" s="50"/>
      <c r="LD27" s="50"/>
      <c r="LE27" s="50"/>
      <c r="LF27" s="50"/>
      <c r="LG27" s="50"/>
      <c r="LH27" s="50"/>
      <c r="LI27" s="50"/>
      <c r="LJ27" s="50"/>
      <c r="LK27" s="50"/>
      <c r="LL27" s="50"/>
      <c r="LM27" s="50"/>
      <c r="LN27" s="50"/>
      <c r="LO27" s="50"/>
      <c r="LP27" s="50"/>
      <c r="LQ27" s="50"/>
      <c r="LR27" s="50"/>
      <c r="LS27" s="50"/>
      <c r="LT27" s="50"/>
      <c r="LU27" s="50"/>
      <c r="LV27" s="50"/>
      <c r="LW27" s="50"/>
      <c r="LX27" s="50"/>
      <c r="LY27" s="50"/>
      <c r="LZ27" s="50"/>
      <c r="MA27" s="50"/>
      <c r="MB27" s="50"/>
      <c r="MC27" s="50"/>
      <c r="MD27" s="50"/>
      <c r="ME27" s="50"/>
      <c r="MF27" s="50"/>
      <c r="MG27" s="50"/>
      <c r="MH27" s="50"/>
      <c r="MI27" s="50"/>
      <c r="MJ27" s="50"/>
      <c r="MK27" s="50"/>
      <c r="ML27" s="50"/>
      <c r="MM27" s="50"/>
      <c r="MN27" s="50"/>
      <c r="MO27" s="50"/>
      <c r="MP27" s="50"/>
      <c r="MQ27" s="50"/>
      <c r="MR27" s="50"/>
      <c r="MS27" s="50"/>
      <c r="MT27" s="50"/>
      <c r="MU27" s="50"/>
      <c r="MV27" s="50"/>
      <c r="MW27" s="50"/>
      <c r="MX27" s="50"/>
      <c r="MY27" s="50"/>
      <c r="MZ27" s="50"/>
      <c r="NA27" s="50"/>
      <c r="NB27" s="50"/>
      <c r="NC27" s="50"/>
      <c r="ND27" s="50"/>
      <c r="NE27" s="50"/>
      <c r="NF27" s="50"/>
      <c r="NG27" s="50"/>
      <c r="NH27" s="50"/>
      <c r="NI27" s="50"/>
      <c r="NJ27" s="50"/>
      <c r="NK27" s="50"/>
      <c r="NL27" s="50"/>
      <c r="NM27" s="50"/>
      <c r="NN27" s="50"/>
      <c r="NO27" s="50"/>
      <c r="NP27" s="50"/>
      <c r="NQ27" s="50"/>
      <c r="NR27" s="50"/>
      <c r="NS27" s="50"/>
      <c r="NT27" s="50"/>
      <c r="NU27" s="50"/>
      <c r="NV27" s="50"/>
      <c r="NW27" s="50"/>
      <c r="NX27" s="50"/>
      <c r="NY27" s="50"/>
      <c r="NZ27" s="50"/>
      <c r="OA27" s="50"/>
      <c r="OB27" s="50"/>
      <c r="OC27" s="50"/>
      <c r="OD27" s="50"/>
      <c r="OE27" s="50"/>
      <c r="OF27" s="50"/>
      <c r="OG27" s="50"/>
      <c r="OH27" s="50"/>
      <c r="OI27" s="50"/>
      <c r="OJ27" s="50"/>
      <c r="OK27" s="50"/>
      <c r="OL27" s="50"/>
      <c r="OM27" s="50"/>
      <c r="ON27" s="50"/>
      <c r="OO27" s="50"/>
      <c r="OP27" s="50"/>
      <c r="OQ27" s="50"/>
      <c r="OR27" s="50"/>
      <c r="OS27" s="50"/>
      <c r="OT27" s="50"/>
      <c r="OU27" s="50"/>
      <c r="OV27" s="50"/>
      <c r="OW27" s="50"/>
      <c r="OX27" s="50"/>
      <c r="OY27" s="50"/>
      <c r="OZ27" s="50"/>
      <c r="PA27" s="50"/>
      <c r="PB27" s="50"/>
      <c r="PC27" s="50"/>
      <c r="PD27" s="50"/>
      <c r="PE27" s="50"/>
      <c r="PF27" s="50"/>
      <c r="PG27" s="50"/>
      <c r="PH27" s="50"/>
      <c r="PI27" s="50"/>
      <c r="PJ27" s="50"/>
      <c r="PK27" s="50"/>
      <c r="PL27" s="50"/>
      <c r="PM27" s="50"/>
      <c r="PN27" s="50"/>
      <c r="PO27" s="50"/>
      <c r="PP27" s="50"/>
      <c r="PQ27" s="50"/>
      <c r="PR27" s="50"/>
      <c r="PS27" s="50"/>
      <c r="PT27" s="50"/>
      <c r="PU27" s="50"/>
      <c r="PV27" s="50"/>
      <c r="PW27" s="50"/>
      <c r="PX27" s="50"/>
      <c r="PY27" s="50"/>
      <c r="PZ27" s="50"/>
      <c r="QA27" s="50"/>
      <c r="QB27" s="50"/>
      <c r="QC27" s="50"/>
      <c r="QD27" s="50"/>
      <c r="QE27" s="50"/>
      <c r="QF27" s="50"/>
      <c r="QG27" s="50"/>
      <c r="QH27" s="50"/>
      <c r="QI27" s="50"/>
      <c r="QJ27" s="50"/>
      <c r="QK27" s="50"/>
      <c r="QL27" s="50"/>
      <c r="QM27" s="50"/>
      <c r="QN27" s="50"/>
      <c r="QO27" s="50"/>
      <c r="QP27" s="50"/>
      <c r="QQ27" s="50"/>
      <c r="QR27" s="50"/>
      <c r="QS27" s="50"/>
      <c r="QT27" s="50"/>
      <c r="QU27" s="50"/>
      <c r="QV27" s="50"/>
      <c r="QW27" s="50"/>
      <c r="QX27" s="50"/>
      <c r="QY27" s="50"/>
      <c r="QZ27" s="50"/>
      <c r="RA27" s="50"/>
      <c r="RB27" s="50"/>
      <c r="RC27" s="50"/>
      <c r="RD27" s="50"/>
      <c r="RE27" s="50"/>
      <c r="RF27" s="50"/>
      <c r="RG27" s="50"/>
      <c r="RH27" s="50"/>
      <c r="RI27" s="50"/>
      <c r="RJ27" s="50"/>
      <c r="RK27" s="50"/>
      <c r="RL27" s="50"/>
      <c r="RM27" s="50"/>
      <c r="RN27" s="50"/>
      <c r="RO27" s="50"/>
      <c r="RP27" s="50"/>
      <c r="RQ27" s="50"/>
      <c r="RR27" s="50"/>
      <c r="RS27" s="50"/>
      <c r="RT27" s="50"/>
      <c r="RU27" s="50"/>
      <c r="RV27" s="50"/>
      <c r="RW27" s="50"/>
      <c r="RX27" s="50"/>
      <c r="RY27" s="50"/>
      <c r="RZ27" s="50"/>
      <c r="SA27" s="50"/>
      <c r="SB27" s="50"/>
      <c r="SC27" s="50"/>
      <c r="SD27" s="50"/>
      <c r="SE27" s="50"/>
      <c r="SF27" s="50"/>
      <c r="SG27" s="50"/>
      <c r="SH27" s="50"/>
      <c r="SI27" s="50"/>
      <c r="SJ27" s="50"/>
      <c r="SK27" s="50"/>
      <c r="SL27" s="50"/>
      <c r="SM27" s="50"/>
      <c r="SN27" s="50"/>
      <c r="SO27" s="50"/>
      <c r="SP27" s="50"/>
      <c r="SQ27" s="50"/>
      <c r="SR27" s="50"/>
      <c r="SS27" s="50"/>
      <c r="ST27" s="50"/>
      <c r="SU27" s="50"/>
      <c r="SV27" s="50"/>
      <c r="SW27" s="50"/>
      <c r="SX27" s="50"/>
      <c r="SY27" s="50"/>
      <c r="SZ27" s="50"/>
      <c r="TA27" s="50"/>
      <c r="TB27" s="50"/>
      <c r="TC27" s="50"/>
      <c r="TD27" s="50"/>
      <c r="TE27" s="50"/>
      <c r="TF27" s="50"/>
      <c r="TG27" s="50"/>
      <c r="TH27" s="50"/>
      <c r="TI27" s="50"/>
      <c r="TJ27" s="50"/>
      <c r="TK27" s="50"/>
      <c r="TL27" s="50"/>
      <c r="TM27" s="50"/>
      <c r="TN27" s="50"/>
      <c r="TO27" s="50"/>
      <c r="TP27" s="50"/>
      <c r="TQ27" s="50"/>
      <c r="TR27" s="50"/>
      <c r="TS27" s="50"/>
      <c r="TT27" s="50"/>
      <c r="TU27" s="50"/>
      <c r="TV27" s="50"/>
      <c r="TW27" s="50"/>
      <c r="TX27" s="50"/>
      <c r="TY27" s="50"/>
      <c r="TZ27" s="50"/>
      <c r="UA27" s="50"/>
      <c r="UB27" s="50"/>
      <c r="UC27" s="50"/>
      <c r="UD27" s="50"/>
      <c r="UE27" s="50"/>
      <c r="UF27" s="50"/>
      <c r="UG27" s="50"/>
      <c r="UH27" s="50"/>
      <c r="UI27" s="50"/>
      <c r="UJ27" s="50"/>
      <c r="UK27" s="50"/>
      <c r="UL27" s="50"/>
      <c r="UM27" s="50"/>
      <c r="UN27" s="50"/>
      <c r="UO27" s="50"/>
      <c r="UP27" s="50"/>
      <c r="UQ27" s="50"/>
      <c r="UR27" s="50"/>
      <c r="US27" s="50"/>
      <c r="UT27" s="50"/>
      <c r="UU27" s="50"/>
      <c r="UV27" s="50"/>
      <c r="UW27" s="50"/>
      <c r="UX27" s="50"/>
      <c r="UY27" s="50"/>
      <c r="UZ27" s="50"/>
      <c r="VA27" s="50"/>
      <c r="VB27" s="50"/>
      <c r="VC27" s="50"/>
      <c r="VD27" s="50"/>
      <c r="VE27" s="50"/>
      <c r="VF27" s="50"/>
      <c r="VG27" s="50"/>
      <c r="VH27" s="50"/>
      <c r="VI27" s="50"/>
      <c r="VJ27" s="50"/>
      <c r="VK27" s="50"/>
      <c r="VL27" s="50"/>
      <c r="VM27" s="50"/>
      <c r="VN27" s="50"/>
      <c r="VO27" s="50"/>
      <c r="VP27" s="50"/>
      <c r="VQ27" s="50"/>
      <c r="VR27" s="50"/>
      <c r="VS27" s="50"/>
      <c r="VT27" s="50"/>
      <c r="VU27" s="50"/>
      <c r="VV27" s="50"/>
      <c r="VW27" s="50"/>
      <c r="VX27" s="50"/>
      <c r="VY27" s="50"/>
      <c r="VZ27" s="50"/>
      <c r="WA27" s="50"/>
      <c r="WB27" s="50"/>
      <c r="WC27" s="50"/>
      <c r="WD27" s="50"/>
      <c r="WE27" s="50"/>
      <c r="WF27" s="50"/>
      <c r="WG27" s="50"/>
      <c r="WH27" s="50"/>
      <c r="WI27" s="50"/>
      <c r="WJ27" s="50"/>
      <c r="WK27" s="50"/>
      <c r="WL27" s="50"/>
      <c r="WM27" s="50"/>
      <c r="WN27" s="50"/>
      <c r="WO27" s="50"/>
      <c r="WP27" s="50"/>
      <c r="WQ27" s="50"/>
      <c r="WR27" s="50"/>
      <c r="WS27" s="50"/>
      <c r="WT27" s="50"/>
      <c r="WU27" s="50"/>
      <c r="WV27" s="50"/>
      <c r="WW27" s="50"/>
      <c r="WX27" s="50"/>
      <c r="WY27" s="50"/>
      <c r="WZ27" s="50"/>
      <c r="XA27" s="50"/>
      <c r="XB27" s="50"/>
      <c r="XC27" s="50"/>
      <c r="XD27" s="50"/>
      <c r="XE27" s="50"/>
      <c r="XF27" s="50"/>
      <c r="XG27" s="50"/>
      <c r="XH27" s="50"/>
      <c r="XI27" s="50"/>
      <c r="XJ27" s="50"/>
      <c r="XK27" s="50"/>
      <c r="XL27" s="50"/>
      <c r="XM27" s="50"/>
      <c r="XN27" s="50"/>
      <c r="XO27" s="50"/>
      <c r="XP27" s="50"/>
      <c r="XQ27" s="50"/>
      <c r="XR27" s="50"/>
      <c r="XS27" s="50"/>
      <c r="XT27" s="50"/>
      <c r="XU27" s="50"/>
      <c r="XV27" s="50"/>
      <c r="XW27" s="50"/>
      <c r="XX27" s="50"/>
      <c r="XY27" s="50"/>
      <c r="XZ27" s="50"/>
      <c r="YA27" s="50"/>
      <c r="YB27" s="50"/>
      <c r="YC27" s="50"/>
      <c r="YD27" s="50"/>
      <c r="YE27" s="50"/>
      <c r="YF27" s="50"/>
      <c r="YG27" s="50"/>
      <c r="YH27" s="50"/>
      <c r="YI27" s="50"/>
      <c r="YJ27" s="50"/>
      <c r="YK27" s="50"/>
      <c r="YL27" s="50"/>
      <c r="YM27" s="50"/>
      <c r="YN27" s="50"/>
      <c r="YO27" s="50"/>
      <c r="YP27" s="50"/>
      <c r="YQ27" s="50"/>
      <c r="YR27" s="50"/>
      <c r="YS27" s="50"/>
      <c r="YT27" s="50"/>
      <c r="YU27" s="50"/>
      <c r="YV27" s="50"/>
      <c r="YW27" s="50"/>
      <c r="YX27" s="50"/>
      <c r="YY27" s="50"/>
      <c r="YZ27" s="50"/>
      <c r="ZA27" s="50"/>
      <c r="ZB27" s="50"/>
      <c r="ZC27" s="50"/>
      <c r="ZD27" s="50"/>
      <c r="ZE27" s="50"/>
      <c r="ZF27" s="50"/>
      <c r="ZG27" s="50"/>
      <c r="ZH27" s="50"/>
      <c r="ZI27" s="50"/>
      <c r="ZJ27" s="50"/>
      <c r="ZK27" s="50"/>
      <c r="ZL27" s="50"/>
      <c r="ZM27" s="50"/>
      <c r="ZN27" s="50"/>
      <c r="ZO27" s="50"/>
      <c r="ZP27" s="50"/>
      <c r="ZQ27" s="50"/>
      <c r="ZR27" s="50"/>
      <c r="ZS27" s="50"/>
      <c r="ZT27" s="50"/>
      <c r="ZU27" s="50"/>
      <c r="ZV27" s="50"/>
      <c r="ZW27" s="50"/>
      <c r="ZX27" s="50"/>
      <c r="ZY27" s="50"/>
      <c r="ZZ27" s="50"/>
      <c r="AAA27" s="50"/>
      <c r="AAB27" s="50"/>
      <c r="AAC27" s="50"/>
      <c r="AAD27" s="50"/>
      <c r="AAE27" s="50"/>
      <c r="AAF27" s="50"/>
      <c r="AAG27" s="50"/>
      <c r="AAH27" s="50"/>
      <c r="AAI27" s="50"/>
      <c r="AAJ27" s="50"/>
      <c r="AAK27" s="50"/>
      <c r="AAL27" s="50"/>
      <c r="AAM27" s="50"/>
      <c r="AAN27" s="50"/>
      <c r="AAO27" s="50"/>
      <c r="AAP27" s="50"/>
      <c r="AAQ27" s="50"/>
      <c r="AAR27" s="50"/>
      <c r="AAS27" s="50"/>
      <c r="AAT27" s="50"/>
      <c r="AAU27" s="50"/>
      <c r="AAV27" s="50"/>
      <c r="AAW27" s="50"/>
      <c r="AAX27" s="50"/>
      <c r="AAY27" s="50"/>
      <c r="AAZ27" s="50"/>
      <c r="ABA27" s="50"/>
      <c r="ABB27" s="50"/>
      <c r="ABC27" s="50"/>
      <c r="ABD27" s="50"/>
      <c r="ABE27" s="50"/>
      <c r="ABF27" s="50"/>
      <c r="ABG27" s="50"/>
      <c r="ABH27" s="50"/>
      <c r="ABI27" s="50"/>
      <c r="ABJ27" s="50"/>
      <c r="ABK27" s="50"/>
      <c r="ABL27" s="50"/>
      <c r="ABM27" s="50"/>
      <c r="ABN27" s="50"/>
      <c r="ABO27" s="50"/>
      <c r="ABP27" s="50"/>
      <c r="ABQ27" s="50"/>
      <c r="ABR27" s="50"/>
      <c r="ABS27" s="50"/>
      <c r="ABT27" s="50"/>
      <c r="ABU27" s="50"/>
      <c r="ABV27" s="50"/>
      <c r="ABW27" s="50"/>
      <c r="ABX27" s="50"/>
      <c r="ABY27" s="50"/>
      <c r="ABZ27" s="50"/>
      <c r="ACA27" s="50"/>
      <c r="ACB27" s="50"/>
      <c r="ACC27" s="50"/>
      <c r="ACD27" s="50"/>
      <c r="ACE27" s="50"/>
      <c r="ACF27" s="50"/>
      <c r="ACG27" s="50"/>
      <c r="ACH27" s="50"/>
      <c r="ACI27" s="50"/>
      <c r="ACJ27" s="50"/>
      <c r="ACK27" s="50"/>
      <c r="ACL27" s="50"/>
      <c r="ACM27" s="50"/>
      <c r="ACN27" s="50"/>
      <c r="ACO27" s="50"/>
      <c r="ACP27" s="50"/>
      <c r="ACQ27" s="50"/>
      <c r="ACR27" s="50"/>
      <c r="ACS27" s="50"/>
      <c r="ACT27" s="50"/>
      <c r="ACU27" s="50"/>
      <c r="ACV27" s="50"/>
      <c r="ACW27" s="50"/>
      <c r="ACX27" s="50"/>
      <c r="ACY27" s="50"/>
    </row>
    <row r="28" spans="1:779" s="92" customFormat="1" ht="15" customHeight="1">
      <c r="A28" s="93">
        <f t="shared" si="1"/>
        <v>44</v>
      </c>
      <c r="B28" s="94">
        <f t="shared" si="2"/>
        <v>22</v>
      </c>
      <c r="C28" s="95"/>
      <c r="D28" s="89">
        <f t="shared" si="3"/>
        <v>0</v>
      </c>
      <c r="E28" s="90">
        <f t="shared" si="4"/>
        <v>0</v>
      </c>
      <c r="F28" s="104">
        <f t="shared" si="5"/>
        <v>0</v>
      </c>
      <c r="G28" s="96"/>
      <c r="H28" s="12"/>
      <c r="I28" s="13"/>
      <c r="J28" s="12"/>
      <c r="K28" s="13"/>
      <c r="L28" s="12"/>
      <c r="M28" s="13"/>
      <c r="N28" s="12"/>
      <c r="O28" s="13"/>
      <c r="P28" s="12"/>
      <c r="Q28" s="13"/>
      <c r="R28" s="12"/>
      <c r="S28" s="13"/>
      <c r="T28" s="12"/>
      <c r="U28" s="13"/>
      <c r="V28" s="12"/>
      <c r="W28" s="13"/>
      <c r="X28" s="12"/>
      <c r="Y28" s="13"/>
      <c r="Z28" s="12"/>
      <c r="AA28" s="13"/>
      <c r="AB28" s="12"/>
      <c r="AC28" s="13"/>
      <c r="AD28" s="12"/>
      <c r="AE28" s="13"/>
      <c r="AF28" s="12"/>
      <c r="AG28" s="13"/>
      <c r="AH28" s="12"/>
      <c r="AI28" s="13"/>
      <c r="AJ28" s="12"/>
      <c r="AK28" s="13"/>
      <c r="AL28" s="12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</row>
    <row r="29" spans="1:779" s="92" customFormat="1" ht="15" customHeight="1">
      <c r="A29" s="93">
        <f t="shared" si="1"/>
        <v>44</v>
      </c>
      <c r="B29" s="94">
        <f t="shared" si="2"/>
        <v>22</v>
      </c>
      <c r="C29" s="95"/>
      <c r="D29" s="89">
        <f t="shared" si="3"/>
        <v>0</v>
      </c>
      <c r="E29" s="90">
        <f t="shared" si="4"/>
        <v>0</v>
      </c>
      <c r="F29" s="104">
        <f t="shared" si="5"/>
        <v>0</v>
      </c>
      <c r="G29" s="96"/>
      <c r="H29" s="12"/>
      <c r="I29" s="13"/>
      <c r="J29" s="12"/>
      <c r="K29" s="13"/>
      <c r="L29" s="12"/>
      <c r="M29" s="13"/>
      <c r="N29" s="12"/>
      <c r="O29" s="13"/>
      <c r="P29" s="12"/>
      <c r="Q29" s="13"/>
      <c r="R29" s="12"/>
      <c r="S29" s="13"/>
      <c r="T29" s="12"/>
      <c r="U29" s="13"/>
      <c r="V29" s="12"/>
      <c r="W29" s="13"/>
      <c r="X29" s="12"/>
      <c r="Y29" s="13"/>
      <c r="Z29" s="12"/>
      <c r="AA29" s="13"/>
      <c r="AB29" s="12"/>
      <c r="AC29" s="13"/>
      <c r="AD29" s="12"/>
      <c r="AE29" s="13"/>
      <c r="AF29" s="12"/>
      <c r="AG29" s="13"/>
      <c r="AH29" s="12"/>
      <c r="AI29" s="13"/>
      <c r="AJ29" s="12"/>
      <c r="AK29" s="13"/>
      <c r="AL29" s="12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</row>
    <row r="30" spans="1:779" s="92" customFormat="1" ht="15" customHeight="1">
      <c r="A30" s="93">
        <f t="shared" si="1"/>
        <v>44</v>
      </c>
      <c r="B30" s="94">
        <f t="shared" si="2"/>
        <v>22</v>
      </c>
      <c r="C30" s="95"/>
      <c r="D30" s="89">
        <f t="shared" si="3"/>
        <v>0</v>
      </c>
      <c r="E30" s="90">
        <f t="shared" si="4"/>
        <v>0</v>
      </c>
      <c r="F30" s="104">
        <f t="shared" si="5"/>
        <v>0</v>
      </c>
      <c r="G30" s="96"/>
      <c r="H30" s="12"/>
      <c r="I30" s="13"/>
      <c r="J30" s="12"/>
      <c r="K30" s="13"/>
      <c r="L30" s="12"/>
      <c r="M30" s="13"/>
      <c r="N30" s="12"/>
      <c r="O30" s="13"/>
      <c r="P30" s="12"/>
      <c r="Q30" s="13"/>
      <c r="R30" s="12"/>
      <c r="S30" s="13"/>
      <c r="T30" s="12"/>
      <c r="U30" s="13"/>
      <c r="V30" s="12"/>
      <c r="W30" s="13"/>
      <c r="X30" s="12"/>
      <c r="Y30" s="13"/>
      <c r="Z30" s="12"/>
      <c r="AA30" s="13"/>
      <c r="AB30" s="12"/>
      <c r="AC30" s="13"/>
      <c r="AD30" s="12"/>
      <c r="AE30" s="13"/>
      <c r="AF30" s="12"/>
      <c r="AG30" s="13"/>
      <c r="AH30" s="12"/>
      <c r="AI30" s="13"/>
      <c r="AJ30" s="12"/>
      <c r="AK30" s="13"/>
      <c r="AL30" s="12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</row>
    <row r="31" spans="1:779" ht="15" customHeight="1">
      <c r="A31" s="97"/>
      <c r="B31" s="9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</row>
    <row r="32" spans="1:779" ht="15" customHeight="1">
      <c r="A32" s="62" t="s">
        <v>28</v>
      </c>
      <c r="B32" s="62"/>
    </row>
  </sheetData>
  <mergeCells count="131">
    <mergeCell ref="O8:P8"/>
    <mergeCell ref="Q8:R8"/>
    <mergeCell ref="S8:T8"/>
    <mergeCell ref="Y9:Z9"/>
    <mergeCell ref="AA9:AB9"/>
    <mergeCell ref="AC9:AD9"/>
    <mergeCell ref="AE9:AF9"/>
    <mergeCell ref="AG9:AH9"/>
    <mergeCell ref="G31:H31"/>
    <mergeCell ref="I31:J31"/>
    <mergeCell ref="K31:L31"/>
    <mergeCell ref="M31:N31"/>
    <mergeCell ref="O31:P31"/>
    <mergeCell ref="AC31:AD31"/>
    <mergeCell ref="AE31:AF31"/>
    <mergeCell ref="AG31:AH31"/>
    <mergeCell ref="Q31:R31"/>
    <mergeCell ref="S31:T31"/>
    <mergeCell ref="U31:V31"/>
    <mergeCell ref="W31:X31"/>
    <mergeCell ref="Y31:Z31"/>
    <mergeCell ref="AA31:AB31"/>
    <mergeCell ref="A8:B8"/>
    <mergeCell ref="D8:D10"/>
    <mergeCell ref="E8:E10"/>
    <mergeCell ref="F8:F10"/>
    <mergeCell ref="G8:H8"/>
    <mergeCell ref="AG8:AH8"/>
    <mergeCell ref="G9:H9"/>
    <mergeCell ref="I9:J9"/>
    <mergeCell ref="K9:L9"/>
    <mergeCell ref="M9:N9"/>
    <mergeCell ref="O9:P9"/>
    <mergeCell ref="Q9:R9"/>
    <mergeCell ref="S9:T9"/>
    <mergeCell ref="U9:V9"/>
    <mergeCell ref="W9:X9"/>
    <mergeCell ref="U8:V8"/>
    <mergeCell ref="W8:X8"/>
    <mergeCell ref="Y8:Z8"/>
    <mergeCell ref="AA8:AB8"/>
    <mergeCell ref="AC8:AD8"/>
    <mergeCell ref="AE8:AF8"/>
    <mergeCell ref="I8:J8"/>
    <mergeCell ref="K8:L8"/>
    <mergeCell ref="M8:N8"/>
    <mergeCell ref="O5:P5"/>
    <mergeCell ref="Q5:R5"/>
    <mergeCell ref="AG6:AH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W7:X7"/>
    <mergeCell ref="W6:X6"/>
    <mergeCell ref="Y6:Z6"/>
    <mergeCell ref="AA6:AB6"/>
    <mergeCell ref="AC6:AD6"/>
    <mergeCell ref="AE6:AF6"/>
    <mergeCell ref="Y7:Z7"/>
    <mergeCell ref="AA7:AB7"/>
    <mergeCell ref="AC7:AD7"/>
    <mergeCell ref="AE7:AF7"/>
    <mergeCell ref="AG7:AH7"/>
    <mergeCell ref="M2:N2"/>
    <mergeCell ref="O2:P2"/>
    <mergeCell ref="Q2:R2"/>
    <mergeCell ref="W4:X4"/>
    <mergeCell ref="AE5:AF5"/>
    <mergeCell ref="AG5:AH5"/>
    <mergeCell ref="E6:F6"/>
    <mergeCell ref="G6:H6"/>
    <mergeCell ref="I6:J6"/>
    <mergeCell ref="K6:L6"/>
    <mergeCell ref="M6:N6"/>
    <mergeCell ref="O6:P6"/>
    <mergeCell ref="Q6:R6"/>
    <mergeCell ref="S6:T6"/>
    <mergeCell ref="S5:T5"/>
    <mergeCell ref="U5:V5"/>
    <mergeCell ref="W5:X5"/>
    <mergeCell ref="Y5:Z5"/>
    <mergeCell ref="AA5:AB5"/>
    <mergeCell ref="AC5:AD5"/>
    <mergeCell ref="G5:H5"/>
    <mergeCell ref="I5:J5"/>
    <mergeCell ref="K5:L5"/>
    <mergeCell ref="M5:N5"/>
    <mergeCell ref="Y4:Z4"/>
    <mergeCell ref="AA4:AB4"/>
    <mergeCell ref="AC4:AD4"/>
    <mergeCell ref="AE4:AF4"/>
    <mergeCell ref="AG4:AH4"/>
    <mergeCell ref="AE2:AF2"/>
    <mergeCell ref="AG2:AH2"/>
    <mergeCell ref="G4:H4"/>
    <mergeCell ref="I4:J4"/>
    <mergeCell ref="K4:L4"/>
    <mergeCell ref="M4:N4"/>
    <mergeCell ref="O4:P4"/>
    <mergeCell ref="Q4:R4"/>
    <mergeCell ref="S4:T4"/>
    <mergeCell ref="U4:V4"/>
    <mergeCell ref="S2:T2"/>
    <mergeCell ref="U2:V2"/>
    <mergeCell ref="W2:X2"/>
    <mergeCell ref="Y2:Z2"/>
    <mergeCell ref="AA2:AB2"/>
    <mergeCell ref="AC2:AD2"/>
    <mergeCell ref="G2:H2"/>
    <mergeCell ref="I2:J2"/>
    <mergeCell ref="K2:L2"/>
    <mergeCell ref="AI8:AJ8"/>
    <mergeCell ref="AK8:AL8"/>
    <mergeCell ref="AI9:AJ9"/>
    <mergeCell ref="AK9:AL9"/>
    <mergeCell ref="AI2:AJ2"/>
    <mergeCell ref="AK2:AL2"/>
    <mergeCell ref="AI4:AJ4"/>
    <mergeCell ref="AK4:AL4"/>
    <mergeCell ref="AI5:AJ5"/>
    <mergeCell ref="AK5:AL5"/>
    <mergeCell ref="AI6:AJ6"/>
    <mergeCell ref="AK6:AL6"/>
    <mergeCell ref="AI7:AJ7"/>
    <mergeCell ref="AK7:AL7"/>
  </mergeCells>
  <conditionalFormatting sqref="A11:B30">
    <cfRule type="cellIs" dxfId="15" priority="1" operator="equal">
      <formula>0</formula>
    </cfRule>
  </conditionalFormatting>
  <pageMargins left="0.25" right="0.25" top="0.25" bottom="0.25" header="0.5" footer="0.5"/>
  <pageSetup scale="7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13</vt:i4>
      </vt:variant>
    </vt:vector>
  </HeadingPairs>
  <TitlesOfParts>
    <vt:vector size="28" baseType="lpstr">
      <vt:lpstr>TeamStandings</vt:lpstr>
      <vt:lpstr>TopShooter</vt:lpstr>
      <vt:lpstr>TopShooter Data</vt:lpstr>
      <vt:lpstr>Ballpark Ege</vt:lpstr>
      <vt:lpstr>Bogarts Anthony</vt:lpstr>
      <vt:lpstr>Bogarts Ken</vt:lpstr>
      <vt:lpstr>Courts Jesse</vt:lpstr>
      <vt:lpstr>Keyes Jose</vt:lpstr>
      <vt:lpstr>Sportsmen Miguel</vt:lpstr>
      <vt:lpstr>Tony P's Randy</vt:lpstr>
      <vt:lpstr>Team8</vt:lpstr>
      <vt:lpstr>Team9</vt:lpstr>
      <vt:lpstr>Team10</vt:lpstr>
      <vt:lpstr>Team11</vt:lpstr>
      <vt:lpstr>Team12</vt:lpstr>
      <vt:lpstr>'Ballpark Ege'!Print_Area</vt:lpstr>
      <vt:lpstr>'Bogarts Anthony'!Print_Area</vt:lpstr>
      <vt:lpstr>'Bogarts Ken'!Print_Area</vt:lpstr>
      <vt:lpstr>'Courts Jesse'!Print_Area</vt:lpstr>
      <vt:lpstr>'Keyes Jose'!Print_Area</vt:lpstr>
      <vt:lpstr>'Sportsmen Miguel'!Print_Area</vt:lpstr>
      <vt:lpstr>Team10!Print_Area</vt:lpstr>
      <vt:lpstr>Team11!Print_Area</vt:lpstr>
      <vt:lpstr>Team12!Print_Area</vt:lpstr>
      <vt:lpstr>Team8!Print_Area</vt:lpstr>
      <vt:lpstr>Team9!Print_Area</vt:lpstr>
      <vt:lpstr>'Tony P''s Randy'!Print_Area</vt:lpstr>
      <vt:lpstr>'TopShooter Data'!Print_Area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</dc:creator>
  <cp:lastModifiedBy>Ken Ward</cp:lastModifiedBy>
  <cp:lastPrinted>2023-05-22T23:52:46Z</cp:lastPrinted>
  <dcterms:created xsi:type="dcterms:W3CDTF">2018-04-14T22:32:33Z</dcterms:created>
  <dcterms:modified xsi:type="dcterms:W3CDTF">2025-05-04T04:25:45Z</dcterms:modified>
</cp:coreProperties>
</file>