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/Users/kenward/Desktop/Sharks Pool League/"/>
    </mc:Choice>
  </mc:AlternateContent>
  <xr:revisionPtr revIDLastSave="0" documentId="8_{06AD15F4-78C8-804F-894A-92FA533617D3}" xr6:coauthVersionLast="47" xr6:coauthVersionMax="47" xr10:uidLastSave="{00000000-0000-0000-0000-000000000000}"/>
  <bookViews>
    <workbookView xWindow="5420" yWindow="4620" windowWidth="25980" windowHeight="17280" tabRatio="927" xr2:uid="{00000000-000D-0000-FFFF-FFFF00000000}"/>
  </bookViews>
  <sheets>
    <sheet name="TeamStandings" sheetId="2" r:id="rId1"/>
    <sheet name="TopShooter" sheetId="33" r:id="rId2"/>
    <sheet name="TopShooter Data" sheetId="3" state="hidden" r:id="rId3"/>
    <sheet name="Bowlmor Nicole" sheetId="1" r:id="rId4"/>
    <sheet name="Courts Armin" sheetId="22" r:id="rId5"/>
    <sheet name="Keyes David" sheetId="23" r:id="rId6"/>
    <sheet name="Park Lane Monica" sheetId="24" r:id="rId7"/>
    <sheet name="Redi Room Becca" sheetId="25" r:id="rId8"/>
    <sheet name="Sportsmen Cary" sheetId="26" r:id="rId9"/>
    <sheet name="Sportsmen James" sheetId="27" r:id="rId10"/>
    <sheet name="Stadium David" sheetId="28" r:id="rId11"/>
    <sheet name="Team9" sheetId="29" r:id="rId12"/>
    <sheet name="Team10" sheetId="30" r:id="rId13"/>
    <sheet name="Team11" sheetId="31" r:id="rId14"/>
    <sheet name="Team12" sheetId="32" r:id="rId15"/>
  </sheets>
  <definedNames>
    <definedName name="_xlnm.Print_Area" localSheetId="3">'Bowlmor Nicole'!$A$1:$AH$41</definedName>
    <definedName name="_xlnm.Print_Area" localSheetId="4">'Courts Armin'!$A$1:$AH$41</definedName>
    <definedName name="_xlnm.Print_Area" localSheetId="5">'Keyes David'!$A$1:$AH$41</definedName>
    <definedName name="_xlnm.Print_Area" localSheetId="6">'Park Lane Monica'!$A$1:$AH$41</definedName>
    <definedName name="_xlnm.Print_Area" localSheetId="7">'Redi Room Becca'!$A$1:$AH$41</definedName>
    <definedName name="_xlnm.Print_Area" localSheetId="8">'Sportsmen Cary'!$A$1:$AH$41</definedName>
    <definedName name="_xlnm.Print_Area" localSheetId="9">'Sportsmen James'!$A$1:$AH$41</definedName>
    <definedName name="_xlnm.Print_Area" localSheetId="10">'Stadium David'!$A$1:$AH$41</definedName>
    <definedName name="_xlnm.Print_Area" localSheetId="12">Team10!$A$1:$AH$41</definedName>
    <definedName name="_xlnm.Print_Area" localSheetId="13">Team11!$A$1:$AH$41</definedName>
    <definedName name="_xlnm.Print_Area" localSheetId="14">Team12!$A$1:$AH$41</definedName>
    <definedName name="_xlnm.Print_Area" localSheetId="11">Team9!$A$1:$AH$41</definedName>
    <definedName name="_xlnm.Print_Area" localSheetId="2">'TopShooter Data'!$B$1:$G$149</definedName>
    <definedName name="Z_94BE076A_5EF1_4D76_93AC_7EAE799BE392_.wvu.PrintArea" localSheetId="2" hidden="1">'TopShooter Data'!$B$1:$G$149</definedName>
  </definedNames>
  <calcPr calcId="191029"/>
  <customWorkbookViews>
    <customWorkbookView name="HK" guid="{94BE076A-5EF1-4D76-93AC-7EAE799BE392}" maximized="1" xWindow="1911" yWindow="-61" windowWidth="1938" windowHeight="1098" tabRatio="927" activeSheetId="1"/>
  </customWorkbookViews>
  <pivotCaches>
    <pivotCache cacheId="22" r:id="rId1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28" l="1"/>
  <c r="E5" i="28"/>
  <c r="E4" i="28"/>
  <c r="E6" i="27"/>
  <c r="E5" i="27"/>
  <c r="E4" i="27"/>
  <c r="E6" i="26"/>
  <c r="E5" i="26"/>
  <c r="E4" i="26"/>
  <c r="E6" i="25"/>
  <c r="E5" i="25"/>
  <c r="E4" i="25"/>
  <c r="E6" i="24"/>
  <c r="E5" i="24"/>
  <c r="E4" i="24"/>
  <c r="E6" i="23"/>
  <c r="E5" i="23"/>
  <c r="E4" i="23"/>
  <c r="E6" i="22"/>
  <c r="E5" i="22"/>
  <c r="E4" i="22"/>
  <c r="E6" i="1"/>
  <c r="E5" i="1"/>
  <c r="E4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11" i="1"/>
  <c r="E12" i="22"/>
  <c r="E13" i="22"/>
  <c r="E14" i="22"/>
  <c r="E15" i="22"/>
  <c r="E16" i="22"/>
  <c r="E17" i="22"/>
  <c r="E18" i="22"/>
  <c r="E19" i="22"/>
  <c r="E20" i="22"/>
  <c r="E21" i="22"/>
  <c r="E22" i="22"/>
  <c r="E23" i="22"/>
  <c r="E24" i="22"/>
  <c r="E25" i="22"/>
  <c r="E26" i="22"/>
  <c r="E27" i="22"/>
  <c r="E28" i="22"/>
  <c r="E29" i="22"/>
  <c r="E30" i="22"/>
  <c r="E11" i="22"/>
  <c r="E12" i="23"/>
  <c r="E13" i="23"/>
  <c r="E14" i="23"/>
  <c r="E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11" i="23"/>
  <c r="E12" i="24"/>
  <c r="E13" i="24"/>
  <c r="E14" i="24"/>
  <c r="E15" i="24"/>
  <c r="E16" i="24"/>
  <c r="E17" i="24"/>
  <c r="E18" i="24"/>
  <c r="E19" i="24"/>
  <c r="E20" i="24"/>
  <c r="E21" i="24"/>
  <c r="E22" i="24"/>
  <c r="E23" i="24"/>
  <c r="E24" i="24"/>
  <c r="E25" i="24"/>
  <c r="E26" i="24"/>
  <c r="E27" i="24"/>
  <c r="E28" i="24"/>
  <c r="E29" i="24"/>
  <c r="E30" i="24"/>
  <c r="E11" i="24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11" i="25"/>
  <c r="E12" i="26"/>
  <c r="E13" i="26"/>
  <c r="E14" i="26"/>
  <c r="E15" i="26"/>
  <c r="E16" i="26"/>
  <c r="E17" i="26"/>
  <c r="E18" i="26"/>
  <c r="E19" i="26"/>
  <c r="B19" i="26" s="1"/>
  <c r="E20" i="26"/>
  <c r="E21" i="26"/>
  <c r="E22" i="26"/>
  <c r="E23" i="26"/>
  <c r="E24" i="26"/>
  <c r="E25" i="26"/>
  <c r="E26" i="26"/>
  <c r="E27" i="26"/>
  <c r="E28" i="26"/>
  <c r="E29" i="26"/>
  <c r="E30" i="26"/>
  <c r="E11" i="26"/>
  <c r="E12" i="27"/>
  <c r="E13" i="27"/>
  <c r="E14" i="27"/>
  <c r="E15" i="27"/>
  <c r="E16" i="27"/>
  <c r="E17" i="27"/>
  <c r="E18" i="27"/>
  <c r="E19" i="27"/>
  <c r="E20" i="27"/>
  <c r="E21" i="27"/>
  <c r="E22" i="27"/>
  <c r="E23" i="27"/>
  <c r="E24" i="27"/>
  <c r="E25" i="27"/>
  <c r="E26" i="27"/>
  <c r="E27" i="27"/>
  <c r="E28" i="27"/>
  <c r="E29" i="27"/>
  <c r="E30" i="27"/>
  <c r="E11" i="27"/>
  <c r="E12" i="28"/>
  <c r="E13" i="28"/>
  <c r="E14" i="28"/>
  <c r="E15" i="28"/>
  <c r="E16" i="28"/>
  <c r="E17" i="28"/>
  <c r="E18" i="28"/>
  <c r="E19" i="28"/>
  <c r="E20" i="28"/>
  <c r="E21" i="28"/>
  <c r="E22" i="28"/>
  <c r="E23" i="28"/>
  <c r="E24" i="28"/>
  <c r="E25" i="28"/>
  <c r="E26" i="28"/>
  <c r="E27" i="28"/>
  <c r="E28" i="28"/>
  <c r="E29" i="28"/>
  <c r="E30" i="28"/>
  <c r="E11" i="28"/>
  <c r="F12" i="28"/>
  <c r="F13" i="28"/>
  <c r="F14" i="28"/>
  <c r="F15" i="28"/>
  <c r="F16" i="28"/>
  <c r="F17" i="28"/>
  <c r="F18" i="28"/>
  <c r="F19" i="28"/>
  <c r="F20" i="28"/>
  <c r="F21" i="28"/>
  <c r="F22" i="28"/>
  <c r="F23" i="28"/>
  <c r="F24" i="28"/>
  <c r="F25" i="28"/>
  <c r="F26" i="28"/>
  <c r="F27" i="28"/>
  <c r="F28" i="28"/>
  <c r="F29" i="28"/>
  <c r="F30" i="28"/>
  <c r="F11" i="28"/>
  <c r="F12" i="27"/>
  <c r="F13" i="27"/>
  <c r="F14" i="27"/>
  <c r="F15" i="27"/>
  <c r="F16" i="27"/>
  <c r="F17" i="27"/>
  <c r="F18" i="27"/>
  <c r="F19" i="27"/>
  <c r="F20" i="27"/>
  <c r="F21" i="27"/>
  <c r="F22" i="27"/>
  <c r="F23" i="27"/>
  <c r="F24" i="27"/>
  <c r="F25" i="27"/>
  <c r="F26" i="27"/>
  <c r="F27" i="27"/>
  <c r="F28" i="27"/>
  <c r="F29" i="27"/>
  <c r="F30" i="27"/>
  <c r="F11" i="27"/>
  <c r="F20" i="26"/>
  <c r="F12" i="26"/>
  <c r="F13" i="26"/>
  <c r="F14" i="26"/>
  <c r="F15" i="26"/>
  <c r="F16" i="26"/>
  <c r="F17" i="26"/>
  <c r="F18" i="26"/>
  <c r="F21" i="26"/>
  <c r="F22" i="26"/>
  <c r="F23" i="26"/>
  <c r="F24" i="26"/>
  <c r="F25" i="26"/>
  <c r="F26" i="26"/>
  <c r="F27" i="26"/>
  <c r="F28" i="26"/>
  <c r="F29" i="26"/>
  <c r="F30" i="26"/>
  <c r="F11" i="26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11" i="25"/>
  <c r="F12" i="24"/>
  <c r="F13" i="24"/>
  <c r="F14" i="24"/>
  <c r="F15" i="24"/>
  <c r="F16" i="24"/>
  <c r="F17" i="24"/>
  <c r="F18" i="24"/>
  <c r="F19" i="24"/>
  <c r="F20" i="24"/>
  <c r="F21" i="24"/>
  <c r="F22" i="24"/>
  <c r="F23" i="24"/>
  <c r="F24" i="24"/>
  <c r="F25" i="24"/>
  <c r="F26" i="24"/>
  <c r="F27" i="24"/>
  <c r="F28" i="24"/>
  <c r="F29" i="24"/>
  <c r="F30" i="24"/>
  <c r="F11" i="24"/>
  <c r="F12" i="23"/>
  <c r="F13" i="23"/>
  <c r="F14" i="23"/>
  <c r="F15" i="23"/>
  <c r="F16" i="23"/>
  <c r="F17" i="23"/>
  <c r="F18" i="23"/>
  <c r="F19" i="23"/>
  <c r="F20" i="23"/>
  <c r="F21" i="23"/>
  <c r="F22" i="23"/>
  <c r="F23" i="23"/>
  <c r="F24" i="23"/>
  <c r="F25" i="23"/>
  <c r="F26" i="23"/>
  <c r="F27" i="23"/>
  <c r="F28" i="23"/>
  <c r="F29" i="23"/>
  <c r="F30" i="23"/>
  <c r="F11" i="23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11" i="22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1" i="1"/>
  <c r="A19" i="26" l="1"/>
  <c r="AL3" i="28" l="1"/>
  <c r="AK3" i="28"/>
  <c r="AJ3" i="28"/>
  <c r="AI3" i="28"/>
  <c r="AL3" i="27"/>
  <c r="AK3" i="27"/>
  <c r="AJ3" i="27"/>
  <c r="AI3" i="27"/>
  <c r="AL3" i="26"/>
  <c r="AK3" i="26"/>
  <c r="AJ3" i="26"/>
  <c r="AI3" i="26"/>
  <c r="AL3" i="25"/>
  <c r="AK3" i="25"/>
  <c r="AJ3" i="25"/>
  <c r="AI3" i="25"/>
  <c r="AL3" i="24"/>
  <c r="AK3" i="24"/>
  <c r="AJ3" i="24"/>
  <c r="AI3" i="24"/>
  <c r="AL3" i="23"/>
  <c r="AK3" i="23"/>
  <c r="AJ3" i="23"/>
  <c r="AI3" i="23"/>
  <c r="AL3" i="22"/>
  <c r="AK3" i="22"/>
  <c r="AJ3" i="22"/>
  <c r="AI3" i="22"/>
  <c r="AL3" i="1"/>
  <c r="AK3" i="1"/>
  <c r="AJ3" i="1"/>
  <c r="AI3" i="1"/>
  <c r="I9" i="28" l="1"/>
  <c r="I9" i="27"/>
  <c r="I9" i="26"/>
  <c r="I9" i="25"/>
  <c r="I9" i="24"/>
  <c r="I9" i="23"/>
  <c r="I9" i="22"/>
  <c r="I9" i="1"/>
  <c r="C16" i="2" l="1"/>
  <c r="C15" i="2"/>
  <c r="C14" i="2"/>
  <c r="C13" i="2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2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0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18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63" i="3"/>
  <c r="C162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4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2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0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8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6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4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23" i="3"/>
  <c r="C21" i="3"/>
  <c r="C22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3" i="3"/>
  <c r="E231" i="3"/>
  <c r="E233" i="3"/>
  <c r="E239" i="3"/>
  <c r="E217" i="3"/>
  <c r="E20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2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0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18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63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4" i="3"/>
  <c r="B5" i="3"/>
  <c r="B6" i="3"/>
  <c r="B7" i="3"/>
  <c r="B8" i="3"/>
  <c r="B9" i="3"/>
  <c r="F30" i="32"/>
  <c r="F242" i="3" s="1"/>
  <c r="E30" i="32"/>
  <c r="F29" i="32"/>
  <c r="F241" i="3" s="1"/>
  <c r="E29" i="32"/>
  <c r="E241" i="3" s="1"/>
  <c r="D29" i="32"/>
  <c r="D241" i="3" s="1"/>
  <c r="F28" i="32"/>
  <c r="F240" i="3" s="1"/>
  <c r="E28" i="32"/>
  <c r="F27" i="32"/>
  <c r="F239" i="3" s="1"/>
  <c r="E27" i="32"/>
  <c r="D27" i="32" s="1"/>
  <c r="D239" i="3" s="1"/>
  <c r="F26" i="32"/>
  <c r="F238" i="3" s="1"/>
  <c r="E26" i="32"/>
  <c r="F25" i="32"/>
  <c r="F237" i="3" s="1"/>
  <c r="E25" i="32"/>
  <c r="E237" i="3" s="1"/>
  <c r="D25" i="32"/>
  <c r="D237" i="3" s="1"/>
  <c r="F24" i="32"/>
  <c r="F236" i="3" s="1"/>
  <c r="E24" i="32"/>
  <c r="F23" i="32"/>
  <c r="F235" i="3" s="1"/>
  <c r="E23" i="32"/>
  <c r="D23" i="32" s="1"/>
  <c r="D235" i="3" s="1"/>
  <c r="F22" i="32"/>
  <c r="F234" i="3" s="1"/>
  <c r="E22" i="32"/>
  <c r="F21" i="32"/>
  <c r="F233" i="3" s="1"/>
  <c r="E21" i="32"/>
  <c r="D21" i="32"/>
  <c r="D233" i="3" s="1"/>
  <c r="F20" i="32"/>
  <c r="F232" i="3" s="1"/>
  <c r="E20" i="32"/>
  <c r="F19" i="32"/>
  <c r="F231" i="3" s="1"/>
  <c r="E19" i="32"/>
  <c r="D19" i="32" s="1"/>
  <c r="D231" i="3" s="1"/>
  <c r="F18" i="32"/>
  <c r="F230" i="3" s="1"/>
  <c r="E18" i="32"/>
  <c r="F17" i="32"/>
  <c r="F229" i="3" s="1"/>
  <c r="E17" i="32"/>
  <c r="E229" i="3" s="1"/>
  <c r="D17" i="32"/>
  <c r="D229" i="3" s="1"/>
  <c r="F16" i="32"/>
  <c r="F228" i="3" s="1"/>
  <c r="E16" i="32"/>
  <c r="F15" i="32"/>
  <c r="F227" i="3" s="1"/>
  <c r="E15" i="32"/>
  <c r="D15" i="32" s="1"/>
  <c r="D227" i="3" s="1"/>
  <c r="F14" i="32"/>
  <c r="F226" i="3" s="1"/>
  <c r="E14" i="32"/>
  <c r="F13" i="32"/>
  <c r="F225" i="3" s="1"/>
  <c r="E13" i="32"/>
  <c r="E225" i="3" s="1"/>
  <c r="D13" i="32"/>
  <c r="D225" i="3" s="1"/>
  <c r="F12" i="32"/>
  <c r="F224" i="3" s="1"/>
  <c r="E12" i="32"/>
  <c r="F11" i="32"/>
  <c r="E11" i="32"/>
  <c r="E223" i="3" s="1"/>
  <c r="I9" i="32"/>
  <c r="E6" i="32"/>
  <c r="E5" i="32"/>
  <c r="I16" i="2" s="1"/>
  <c r="E4" i="32"/>
  <c r="J16" i="2" s="1"/>
  <c r="AH3" i="32"/>
  <c r="AG3" i="32"/>
  <c r="AF3" i="32"/>
  <c r="AE3" i="32"/>
  <c r="AD3" i="32"/>
  <c r="AC3" i="32"/>
  <c r="AB3" i="32"/>
  <c r="AA3" i="32"/>
  <c r="Z3" i="32"/>
  <c r="Y3" i="32"/>
  <c r="X3" i="32"/>
  <c r="W3" i="32"/>
  <c r="V3" i="32"/>
  <c r="U3" i="32"/>
  <c r="T3" i="32"/>
  <c r="S3" i="32"/>
  <c r="R3" i="32"/>
  <c r="Q3" i="32"/>
  <c r="P3" i="32"/>
  <c r="O3" i="32"/>
  <c r="N3" i="32"/>
  <c r="M3" i="32"/>
  <c r="L3" i="32"/>
  <c r="K3" i="32"/>
  <c r="J3" i="32"/>
  <c r="I3" i="32"/>
  <c r="H3" i="32"/>
  <c r="G3" i="32"/>
  <c r="E3" i="32"/>
  <c r="F30" i="31"/>
  <c r="F222" i="3" s="1"/>
  <c r="E30" i="31"/>
  <c r="E222" i="3" s="1"/>
  <c r="F29" i="31"/>
  <c r="F221" i="3" s="1"/>
  <c r="E29" i="31"/>
  <c r="E221" i="3" s="1"/>
  <c r="D29" i="31"/>
  <c r="D221" i="3" s="1"/>
  <c r="F28" i="31"/>
  <c r="F220" i="3" s="1"/>
  <c r="E28" i="31"/>
  <c r="F27" i="31"/>
  <c r="F219" i="3" s="1"/>
  <c r="E27" i="31"/>
  <c r="D27" i="31" s="1"/>
  <c r="D219" i="3" s="1"/>
  <c r="F26" i="31"/>
  <c r="F218" i="3" s="1"/>
  <c r="E26" i="31"/>
  <c r="E218" i="3" s="1"/>
  <c r="F25" i="31"/>
  <c r="F217" i="3" s="1"/>
  <c r="E25" i="31"/>
  <c r="D25" i="31"/>
  <c r="D217" i="3" s="1"/>
  <c r="F24" i="31"/>
  <c r="F216" i="3" s="1"/>
  <c r="E24" i="31"/>
  <c r="F23" i="31"/>
  <c r="F215" i="3" s="1"/>
  <c r="E23" i="31"/>
  <c r="D23" i="31" s="1"/>
  <c r="D215" i="3" s="1"/>
  <c r="F22" i="31"/>
  <c r="F214" i="3" s="1"/>
  <c r="E22" i="31"/>
  <c r="E214" i="3" s="1"/>
  <c r="D22" i="31"/>
  <c r="D214" i="3" s="1"/>
  <c r="F21" i="31"/>
  <c r="F213" i="3" s="1"/>
  <c r="E21" i="31"/>
  <c r="E213" i="3" s="1"/>
  <c r="D21" i="31"/>
  <c r="D213" i="3" s="1"/>
  <c r="F20" i="31"/>
  <c r="F212" i="3" s="1"/>
  <c r="E20" i="31"/>
  <c r="F19" i="31"/>
  <c r="F211" i="3" s="1"/>
  <c r="E19" i="31"/>
  <c r="D19" i="31" s="1"/>
  <c r="D211" i="3" s="1"/>
  <c r="F18" i="31"/>
  <c r="F210" i="3" s="1"/>
  <c r="E18" i="31"/>
  <c r="E210" i="3" s="1"/>
  <c r="F17" i="31"/>
  <c r="F209" i="3" s="1"/>
  <c r="E17" i="31"/>
  <c r="E209" i="3" s="1"/>
  <c r="D17" i="31"/>
  <c r="D209" i="3" s="1"/>
  <c r="F16" i="31"/>
  <c r="F208" i="3" s="1"/>
  <c r="E16" i="31"/>
  <c r="F15" i="31"/>
  <c r="F207" i="3" s="1"/>
  <c r="E15" i="31"/>
  <c r="E207" i="3" s="1"/>
  <c r="D15" i="31"/>
  <c r="D207" i="3" s="1"/>
  <c r="F14" i="31"/>
  <c r="F206" i="3" s="1"/>
  <c r="E14" i="31"/>
  <c r="E206" i="3" s="1"/>
  <c r="D14" i="31"/>
  <c r="D206" i="3" s="1"/>
  <c r="F13" i="31"/>
  <c r="F205" i="3" s="1"/>
  <c r="E13" i="31"/>
  <c r="E205" i="3" s="1"/>
  <c r="D13" i="31"/>
  <c r="D205" i="3" s="1"/>
  <c r="F12" i="31"/>
  <c r="F204" i="3" s="1"/>
  <c r="E12" i="31"/>
  <c r="F11" i="31"/>
  <c r="E11" i="31"/>
  <c r="D11" i="31"/>
  <c r="D203" i="3" s="1"/>
  <c r="I9" i="31"/>
  <c r="E6" i="31"/>
  <c r="E5" i="31"/>
  <c r="I15" i="2" s="1"/>
  <c r="E4" i="31"/>
  <c r="J15" i="2" s="1"/>
  <c r="AH3" i="31"/>
  <c r="AG3" i="31"/>
  <c r="AF3" i="31"/>
  <c r="AE3" i="31"/>
  <c r="AD3" i="31"/>
  <c r="AC3" i="31"/>
  <c r="AB3" i="31"/>
  <c r="AA3" i="31"/>
  <c r="Z3" i="31"/>
  <c r="Y3" i="31"/>
  <c r="X3" i="31"/>
  <c r="W3" i="31"/>
  <c r="V3" i="31"/>
  <c r="U3" i="31"/>
  <c r="T3" i="31"/>
  <c r="S3" i="31"/>
  <c r="R3" i="31"/>
  <c r="Q3" i="31"/>
  <c r="P3" i="31"/>
  <c r="O3" i="31"/>
  <c r="N3" i="31"/>
  <c r="M3" i="31"/>
  <c r="L3" i="31"/>
  <c r="K3" i="31"/>
  <c r="J3" i="31"/>
  <c r="I3" i="31"/>
  <c r="H3" i="31"/>
  <c r="G3" i="31"/>
  <c r="F30" i="30"/>
  <c r="F202" i="3" s="1"/>
  <c r="E30" i="30"/>
  <c r="F29" i="30"/>
  <c r="F201" i="3" s="1"/>
  <c r="E29" i="30"/>
  <c r="D29" i="30" s="1"/>
  <c r="D201" i="3" s="1"/>
  <c r="F28" i="30"/>
  <c r="F200" i="3" s="1"/>
  <c r="E28" i="30"/>
  <c r="F27" i="30"/>
  <c r="F199" i="3" s="1"/>
  <c r="E27" i="30"/>
  <c r="E199" i="3" s="1"/>
  <c r="D27" i="30"/>
  <c r="D199" i="3" s="1"/>
  <c r="F26" i="30"/>
  <c r="F198" i="3" s="1"/>
  <c r="E26" i="30"/>
  <c r="F25" i="30"/>
  <c r="F197" i="3" s="1"/>
  <c r="E25" i="30"/>
  <c r="E197" i="3" s="1"/>
  <c r="F24" i="30"/>
  <c r="F196" i="3" s="1"/>
  <c r="E24" i="30"/>
  <c r="F23" i="30"/>
  <c r="F195" i="3" s="1"/>
  <c r="E23" i="30"/>
  <c r="E195" i="3" s="1"/>
  <c r="D23" i="30"/>
  <c r="D195" i="3" s="1"/>
  <c r="F22" i="30"/>
  <c r="F194" i="3" s="1"/>
  <c r="E22" i="30"/>
  <c r="F21" i="30"/>
  <c r="F193" i="3" s="1"/>
  <c r="E21" i="30"/>
  <c r="E193" i="3" s="1"/>
  <c r="F20" i="30"/>
  <c r="F192" i="3" s="1"/>
  <c r="E20" i="30"/>
  <c r="F19" i="30"/>
  <c r="F191" i="3" s="1"/>
  <c r="E19" i="30"/>
  <c r="E191" i="3" s="1"/>
  <c r="D19" i="30"/>
  <c r="D191" i="3" s="1"/>
  <c r="F18" i="30"/>
  <c r="F190" i="3" s="1"/>
  <c r="E18" i="30"/>
  <c r="F17" i="30"/>
  <c r="F189" i="3" s="1"/>
  <c r="E17" i="30"/>
  <c r="E189" i="3" s="1"/>
  <c r="D17" i="30"/>
  <c r="D189" i="3" s="1"/>
  <c r="F16" i="30"/>
  <c r="F188" i="3" s="1"/>
  <c r="E16" i="30"/>
  <c r="F15" i="30"/>
  <c r="F187" i="3" s="1"/>
  <c r="E15" i="30"/>
  <c r="E187" i="3" s="1"/>
  <c r="D15" i="30"/>
  <c r="D187" i="3" s="1"/>
  <c r="F14" i="30"/>
  <c r="F186" i="3" s="1"/>
  <c r="E14" i="30"/>
  <c r="F13" i="30"/>
  <c r="E13" i="30"/>
  <c r="E185" i="3" s="1"/>
  <c r="F12" i="30"/>
  <c r="F184" i="3" s="1"/>
  <c r="E12" i="30"/>
  <c r="F11" i="30"/>
  <c r="E11" i="30"/>
  <c r="D11" i="30"/>
  <c r="D183" i="3" s="1"/>
  <c r="I9" i="30"/>
  <c r="E6" i="30"/>
  <c r="E5" i="30"/>
  <c r="I14" i="2" s="1"/>
  <c r="E4" i="30"/>
  <c r="J14" i="2" s="1"/>
  <c r="AH3" i="30"/>
  <c r="AG3" i="30"/>
  <c r="AF3" i="30"/>
  <c r="AE3" i="30"/>
  <c r="AD3" i="30"/>
  <c r="AC3" i="30"/>
  <c r="AB3" i="30"/>
  <c r="AA3" i="30"/>
  <c r="Z3" i="30"/>
  <c r="Y3" i="30"/>
  <c r="X3" i="30"/>
  <c r="W3" i="30"/>
  <c r="V3" i="30"/>
  <c r="U3" i="30"/>
  <c r="T3" i="30"/>
  <c r="S3" i="30"/>
  <c r="R3" i="30"/>
  <c r="Q3" i="30"/>
  <c r="P3" i="30"/>
  <c r="O3" i="30"/>
  <c r="N3" i="30"/>
  <c r="M3" i="30"/>
  <c r="L3" i="30"/>
  <c r="K3" i="30"/>
  <c r="J3" i="30"/>
  <c r="I3" i="30"/>
  <c r="H3" i="30"/>
  <c r="G3" i="30"/>
  <c r="F30" i="29"/>
  <c r="F182" i="3" s="1"/>
  <c r="E30" i="29"/>
  <c r="F29" i="29"/>
  <c r="F181" i="3" s="1"/>
  <c r="E29" i="29"/>
  <c r="E181" i="3" s="1"/>
  <c r="D29" i="29"/>
  <c r="D181" i="3" s="1"/>
  <c r="F28" i="29"/>
  <c r="F180" i="3" s="1"/>
  <c r="E28" i="29"/>
  <c r="F27" i="29"/>
  <c r="F179" i="3" s="1"/>
  <c r="E27" i="29"/>
  <c r="D27" i="29" s="1"/>
  <c r="D179" i="3" s="1"/>
  <c r="F26" i="29"/>
  <c r="F178" i="3" s="1"/>
  <c r="E26" i="29"/>
  <c r="E178" i="3" s="1"/>
  <c r="D26" i="29"/>
  <c r="D178" i="3" s="1"/>
  <c r="F25" i="29"/>
  <c r="F177" i="3" s="1"/>
  <c r="E25" i="29"/>
  <c r="E177" i="3" s="1"/>
  <c r="D25" i="29"/>
  <c r="D177" i="3" s="1"/>
  <c r="F24" i="29"/>
  <c r="F176" i="3" s="1"/>
  <c r="E24" i="29"/>
  <c r="F23" i="29"/>
  <c r="F175" i="3" s="1"/>
  <c r="E23" i="29"/>
  <c r="D23" i="29" s="1"/>
  <c r="D175" i="3" s="1"/>
  <c r="F22" i="29"/>
  <c r="F174" i="3" s="1"/>
  <c r="E22" i="29"/>
  <c r="E174" i="3" s="1"/>
  <c r="F21" i="29"/>
  <c r="F173" i="3" s="1"/>
  <c r="E21" i="29"/>
  <c r="E173" i="3" s="1"/>
  <c r="D21" i="29"/>
  <c r="D173" i="3" s="1"/>
  <c r="F20" i="29"/>
  <c r="F172" i="3" s="1"/>
  <c r="E20" i="29"/>
  <c r="F19" i="29"/>
  <c r="F171" i="3" s="1"/>
  <c r="E19" i="29"/>
  <c r="D19" i="29" s="1"/>
  <c r="D171" i="3" s="1"/>
  <c r="F18" i="29"/>
  <c r="F170" i="3" s="1"/>
  <c r="E18" i="29"/>
  <c r="E170" i="3" s="1"/>
  <c r="D18" i="29"/>
  <c r="D170" i="3" s="1"/>
  <c r="F17" i="29"/>
  <c r="F169" i="3" s="1"/>
  <c r="E17" i="29"/>
  <c r="E169" i="3" s="1"/>
  <c r="D17" i="29"/>
  <c r="D169" i="3" s="1"/>
  <c r="F16" i="29"/>
  <c r="F168" i="3" s="1"/>
  <c r="E16" i="29"/>
  <c r="F15" i="29"/>
  <c r="F167" i="3" s="1"/>
  <c r="E15" i="29"/>
  <c r="D15" i="29" s="1"/>
  <c r="D167" i="3" s="1"/>
  <c r="F14" i="29"/>
  <c r="F166" i="3" s="1"/>
  <c r="E14" i="29"/>
  <c r="E166" i="3" s="1"/>
  <c r="D14" i="29"/>
  <c r="D166" i="3" s="1"/>
  <c r="F13" i="29"/>
  <c r="F165" i="3" s="1"/>
  <c r="E13" i="29"/>
  <c r="E165" i="3" s="1"/>
  <c r="D13" i="29"/>
  <c r="D165" i="3" s="1"/>
  <c r="F12" i="29"/>
  <c r="F164" i="3" s="1"/>
  <c r="E12" i="29"/>
  <c r="F11" i="29"/>
  <c r="E11" i="29"/>
  <c r="E163" i="3" s="1"/>
  <c r="I9" i="29"/>
  <c r="E6" i="29"/>
  <c r="E5" i="29"/>
  <c r="I13" i="2" s="1"/>
  <c r="E4" i="29"/>
  <c r="J13" i="2" s="1"/>
  <c r="AH3" i="29"/>
  <c r="AG3" i="29"/>
  <c r="AF3" i="29"/>
  <c r="AE3" i="29"/>
  <c r="AD3" i="29"/>
  <c r="AC3" i="29"/>
  <c r="AB3" i="29"/>
  <c r="AA3" i="29"/>
  <c r="Z3" i="29"/>
  <c r="Y3" i="29"/>
  <c r="X3" i="29"/>
  <c r="W3" i="29"/>
  <c r="V3" i="29"/>
  <c r="U3" i="29"/>
  <c r="T3" i="29"/>
  <c r="S3" i="29"/>
  <c r="R3" i="29"/>
  <c r="Q3" i="29"/>
  <c r="P3" i="29"/>
  <c r="O3" i="29"/>
  <c r="N3" i="29"/>
  <c r="M3" i="29"/>
  <c r="L3" i="29"/>
  <c r="K3" i="29"/>
  <c r="J3" i="29"/>
  <c r="I3" i="29"/>
  <c r="H3" i="29"/>
  <c r="G3" i="29"/>
  <c r="D18" i="30" l="1"/>
  <c r="D190" i="3" s="1"/>
  <c r="E190" i="3"/>
  <c r="F3" i="31"/>
  <c r="F203" i="3"/>
  <c r="H15" i="2"/>
  <c r="D16" i="31"/>
  <c r="D208" i="3" s="1"/>
  <c r="E208" i="3"/>
  <c r="D28" i="31"/>
  <c r="D220" i="3" s="1"/>
  <c r="E220" i="3"/>
  <c r="F223" i="3"/>
  <c r="H16" i="2"/>
  <c r="D14" i="32"/>
  <c r="D226" i="3" s="1"/>
  <c r="E226" i="3"/>
  <c r="D22" i="32"/>
  <c r="D234" i="3" s="1"/>
  <c r="E234" i="3"/>
  <c r="D30" i="32"/>
  <c r="D242" i="3" s="1"/>
  <c r="E242" i="3"/>
  <c r="E179" i="3"/>
  <c r="E167" i="3"/>
  <c r="E211" i="3"/>
  <c r="E227" i="3"/>
  <c r="D30" i="29"/>
  <c r="D182" i="3" s="1"/>
  <c r="E182" i="3"/>
  <c r="G14" i="2"/>
  <c r="F3" i="30"/>
  <c r="F185" i="3"/>
  <c r="D16" i="30"/>
  <c r="D188" i="3" s="1"/>
  <c r="E188" i="3"/>
  <c r="D21" i="30"/>
  <c r="D193" i="3" s="1"/>
  <c r="D28" i="30"/>
  <c r="D200" i="3" s="1"/>
  <c r="E200" i="3"/>
  <c r="E3" i="31"/>
  <c r="D12" i="31"/>
  <c r="D204" i="3" s="1"/>
  <c r="E204" i="3"/>
  <c r="D26" i="31"/>
  <c r="D218" i="3" s="1"/>
  <c r="D12" i="32"/>
  <c r="D224" i="3" s="1"/>
  <c r="E224" i="3"/>
  <c r="D20" i="32"/>
  <c r="D232" i="3" s="1"/>
  <c r="E232" i="3"/>
  <c r="D28" i="32"/>
  <c r="D240" i="3" s="1"/>
  <c r="E240" i="3"/>
  <c r="D24" i="31"/>
  <c r="D216" i="3" s="1"/>
  <c r="E216" i="3"/>
  <c r="D3" i="32"/>
  <c r="E16" i="2"/>
  <c r="E175" i="3"/>
  <c r="E183" i="3"/>
  <c r="E219" i="3"/>
  <c r="E235" i="3"/>
  <c r="D20" i="29"/>
  <c r="D172" i="3" s="1"/>
  <c r="E172" i="3"/>
  <c r="D28" i="29"/>
  <c r="D180" i="3" s="1"/>
  <c r="E180" i="3"/>
  <c r="F3" i="29"/>
  <c r="F163" i="3"/>
  <c r="H13" i="2"/>
  <c r="E3" i="30"/>
  <c r="D12" i="30"/>
  <c r="D184" i="3" s="1"/>
  <c r="E184" i="3"/>
  <c r="D18" i="32"/>
  <c r="D230" i="3" s="1"/>
  <c r="E230" i="3"/>
  <c r="D26" i="32"/>
  <c r="D238" i="3" s="1"/>
  <c r="E238" i="3"/>
  <c r="E201" i="3"/>
  <c r="D16" i="29"/>
  <c r="D168" i="3" s="1"/>
  <c r="E168" i="3"/>
  <c r="F183" i="3"/>
  <c r="H14" i="2"/>
  <c r="D14" i="30"/>
  <c r="D186" i="3" s="1"/>
  <c r="E186" i="3"/>
  <c r="D26" i="30"/>
  <c r="D198" i="3" s="1"/>
  <c r="E198" i="3"/>
  <c r="D24" i="30"/>
  <c r="D196" i="3" s="1"/>
  <c r="E196" i="3"/>
  <c r="D12" i="29"/>
  <c r="D164" i="3" s="1"/>
  <c r="E164" i="3"/>
  <c r="D24" i="29"/>
  <c r="D176" i="3" s="1"/>
  <c r="E176" i="3"/>
  <c r="D20" i="31"/>
  <c r="D212" i="3" s="1"/>
  <c r="E212" i="3"/>
  <c r="D16" i="32"/>
  <c r="D228" i="3" s="1"/>
  <c r="E228" i="3"/>
  <c r="D24" i="32"/>
  <c r="D236" i="3" s="1"/>
  <c r="E236" i="3"/>
  <c r="E171" i="3"/>
  <c r="E215" i="3"/>
  <c r="D11" i="29"/>
  <c r="D163" i="3" s="1"/>
  <c r="G13" i="2"/>
  <c r="D22" i="30"/>
  <c r="D194" i="3" s="1"/>
  <c r="E194" i="3"/>
  <c r="E3" i="29"/>
  <c r="D22" i="29"/>
  <c r="D174" i="3" s="1"/>
  <c r="D13" i="30"/>
  <c r="D185" i="3" s="1"/>
  <c r="D20" i="30"/>
  <c r="D192" i="3" s="1"/>
  <c r="E192" i="3"/>
  <c r="D25" i="30"/>
  <c r="D197" i="3" s="1"/>
  <c r="D30" i="30"/>
  <c r="D202" i="3" s="1"/>
  <c r="E202" i="3"/>
  <c r="G15" i="2"/>
  <c r="D18" i="31"/>
  <c r="D210" i="3" s="1"/>
  <c r="D30" i="31"/>
  <c r="D222" i="3" s="1"/>
  <c r="D11" i="32"/>
  <c r="D223" i="3" s="1"/>
  <c r="G16" i="2"/>
  <c r="F16" i="2" s="1"/>
  <c r="F3" i="32"/>
  <c r="B149" i="3"/>
  <c r="B148" i="3"/>
  <c r="B147" i="3"/>
  <c r="B146" i="3"/>
  <c r="B145" i="3"/>
  <c r="B144" i="3"/>
  <c r="B143" i="3"/>
  <c r="B123" i="3"/>
  <c r="B103" i="3"/>
  <c r="B83" i="3"/>
  <c r="B63" i="3"/>
  <c r="C10" i="2"/>
  <c r="C6" i="2"/>
  <c r="C12" i="2"/>
  <c r="C8" i="2"/>
  <c r="C9" i="2"/>
  <c r="C7" i="2"/>
  <c r="B23" i="3"/>
  <c r="F14" i="2" l="1"/>
  <c r="F13" i="2"/>
  <c r="F15" i="2"/>
  <c r="D3" i="30"/>
  <c r="E14" i="2"/>
  <c r="D3" i="31"/>
  <c r="E15" i="2"/>
  <c r="D3" i="29"/>
  <c r="E13" i="2"/>
  <c r="B43" i="3"/>
  <c r="F162" i="3"/>
  <c r="F161" i="3"/>
  <c r="E161" i="3"/>
  <c r="F160" i="3"/>
  <c r="E160" i="3"/>
  <c r="D28" i="28"/>
  <c r="D160" i="3" s="1"/>
  <c r="F159" i="3"/>
  <c r="E159" i="3"/>
  <c r="F158" i="3"/>
  <c r="E158" i="3"/>
  <c r="D26" i="28"/>
  <c r="D158" i="3" s="1"/>
  <c r="F157" i="3"/>
  <c r="E157" i="3"/>
  <c r="F156" i="3"/>
  <c r="F155" i="3"/>
  <c r="E155" i="3"/>
  <c r="D23" i="28"/>
  <c r="D155" i="3" s="1"/>
  <c r="F154" i="3"/>
  <c r="F153" i="3"/>
  <c r="E153" i="3"/>
  <c r="F152" i="3"/>
  <c r="E152" i="3"/>
  <c r="F151" i="3"/>
  <c r="E151" i="3"/>
  <c r="F150" i="3"/>
  <c r="E150" i="3"/>
  <c r="F149" i="3"/>
  <c r="E149" i="3"/>
  <c r="F148" i="3"/>
  <c r="F147" i="3"/>
  <c r="E147" i="3"/>
  <c r="F146" i="3"/>
  <c r="F145" i="3"/>
  <c r="E145" i="3"/>
  <c r="D13" i="28"/>
  <c r="D145" i="3" s="1"/>
  <c r="F144" i="3"/>
  <c r="E144" i="3"/>
  <c r="I10" i="2"/>
  <c r="J10" i="2"/>
  <c r="AH3" i="28"/>
  <c r="AG3" i="28"/>
  <c r="AF3" i="28"/>
  <c r="AE3" i="28"/>
  <c r="AD3" i="28"/>
  <c r="AC3" i="28"/>
  <c r="AB3" i="28"/>
  <c r="AA3" i="28"/>
  <c r="Z3" i="28"/>
  <c r="Y3" i="28"/>
  <c r="X3" i="28"/>
  <c r="W3" i="28"/>
  <c r="V3" i="28"/>
  <c r="U3" i="28"/>
  <c r="T3" i="28"/>
  <c r="S3" i="28"/>
  <c r="R3" i="28"/>
  <c r="Q3" i="28"/>
  <c r="P3" i="28"/>
  <c r="O3" i="28"/>
  <c r="N3" i="28"/>
  <c r="M3" i="28"/>
  <c r="L3" i="28"/>
  <c r="K3" i="28"/>
  <c r="J3" i="28"/>
  <c r="I3" i="28"/>
  <c r="H3" i="28"/>
  <c r="G3" i="28"/>
  <c r="F142" i="3"/>
  <c r="F141" i="3"/>
  <c r="E141" i="3"/>
  <c r="F140" i="3"/>
  <c r="E140" i="3"/>
  <c r="D28" i="27"/>
  <c r="D140" i="3" s="1"/>
  <c r="F139" i="3"/>
  <c r="E139" i="3"/>
  <c r="F138" i="3"/>
  <c r="E138" i="3"/>
  <c r="D26" i="27"/>
  <c r="D138" i="3" s="1"/>
  <c r="F137" i="3"/>
  <c r="F136" i="3"/>
  <c r="F135" i="3"/>
  <c r="E135" i="3"/>
  <c r="D23" i="27"/>
  <c r="D135" i="3" s="1"/>
  <c r="F134" i="3"/>
  <c r="F133" i="3"/>
  <c r="E133" i="3"/>
  <c r="F132" i="3"/>
  <c r="E132" i="3"/>
  <c r="F131" i="3"/>
  <c r="E131" i="3"/>
  <c r="F130" i="3"/>
  <c r="E130" i="3"/>
  <c r="F129" i="3"/>
  <c r="F128" i="3"/>
  <c r="F127" i="3"/>
  <c r="E127" i="3"/>
  <c r="F126" i="3"/>
  <c r="F125" i="3"/>
  <c r="E125" i="3"/>
  <c r="F124" i="3"/>
  <c r="E124" i="3"/>
  <c r="I6" i="2"/>
  <c r="J6" i="2"/>
  <c r="AH3" i="27"/>
  <c r="AG3" i="27"/>
  <c r="AF3" i="27"/>
  <c r="AE3" i="27"/>
  <c r="AD3" i="27"/>
  <c r="AC3" i="27"/>
  <c r="AB3" i="27"/>
  <c r="AA3" i="27"/>
  <c r="Z3" i="27"/>
  <c r="Y3" i="27"/>
  <c r="X3" i="27"/>
  <c r="W3" i="27"/>
  <c r="V3" i="27"/>
  <c r="U3" i="27"/>
  <c r="T3" i="27"/>
  <c r="S3" i="27"/>
  <c r="R3" i="27"/>
  <c r="Q3" i="27"/>
  <c r="P3" i="27"/>
  <c r="O3" i="27"/>
  <c r="N3" i="27"/>
  <c r="M3" i="27"/>
  <c r="L3" i="27"/>
  <c r="K3" i="27"/>
  <c r="J3" i="27"/>
  <c r="I3" i="27"/>
  <c r="H3" i="27"/>
  <c r="G3" i="27"/>
  <c r="F122" i="3"/>
  <c r="F121" i="3"/>
  <c r="E121" i="3"/>
  <c r="F120" i="3"/>
  <c r="E120" i="3"/>
  <c r="D28" i="26"/>
  <c r="D120" i="3" s="1"/>
  <c r="F119" i="3"/>
  <c r="F118" i="3"/>
  <c r="E118" i="3"/>
  <c r="D26" i="26"/>
  <c r="D118" i="3" s="1"/>
  <c r="F117" i="3"/>
  <c r="F116" i="3"/>
  <c r="F115" i="3"/>
  <c r="E115" i="3"/>
  <c r="D23" i="26"/>
  <c r="D115" i="3" s="1"/>
  <c r="F114" i="3"/>
  <c r="F113" i="3"/>
  <c r="E113" i="3"/>
  <c r="D21" i="26"/>
  <c r="D113" i="3" s="1"/>
  <c r="F112" i="3"/>
  <c r="E112" i="3"/>
  <c r="F111" i="3"/>
  <c r="F110" i="3"/>
  <c r="E110" i="3"/>
  <c r="F109" i="3"/>
  <c r="F108" i="3"/>
  <c r="F107" i="3"/>
  <c r="E107" i="3"/>
  <c r="F106" i="3"/>
  <c r="F105" i="3"/>
  <c r="E105" i="3"/>
  <c r="F104" i="3"/>
  <c r="E104" i="3"/>
  <c r="I12" i="2"/>
  <c r="J12" i="2"/>
  <c r="AH3" i="26"/>
  <c r="AG3" i="26"/>
  <c r="AF3" i="26"/>
  <c r="AE3" i="26"/>
  <c r="AD3" i="26"/>
  <c r="AC3" i="26"/>
  <c r="AB3" i="26"/>
  <c r="AA3" i="26"/>
  <c r="Z3" i="26"/>
  <c r="Y3" i="26"/>
  <c r="X3" i="26"/>
  <c r="W3" i="26"/>
  <c r="V3" i="26"/>
  <c r="U3" i="26"/>
  <c r="T3" i="26"/>
  <c r="S3" i="26"/>
  <c r="R3" i="26"/>
  <c r="Q3" i="26"/>
  <c r="P3" i="26"/>
  <c r="O3" i="26"/>
  <c r="N3" i="26"/>
  <c r="M3" i="26"/>
  <c r="L3" i="26"/>
  <c r="K3" i="26"/>
  <c r="J3" i="26"/>
  <c r="I3" i="26"/>
  <c r="H3" i="26"/>
  <c r="G3" i="26"/>
  <c r="F102" i="3"/>
  <c r="F101" i="3"/>
  <c r="E101" i="3"/>
  <c r="F100" i="3"/>
  <c r="E100" i="3"/>
  <c r="F99" i="3"/>
  <c r="E99" i="3"/>
  <c r="F98" i="3"/>
  <c r="F97" i="3"/>
  <c r="F96" i="3"/>
  <c r="E96" i="3"/>
  <c r="F95" i="3"/>
  <c r="E95" i="3"/>
  <c r="F94" i="3"/>
  <c r="F93" i="3"/>
  <c r="E93" i="3"/>
  <c r="F92" i="3"/>
  <c r="E92" i="3"/>
  <c r="F91" i="3"/>
  <c r="E91" i="3"/>
  <c r="F90" i="3"/>
  <c r="F89" i="3"/>
  <c r="F88" i="3"/>
  <c r="E88" i="3"/>
  <c r="F87" i="3"/>
  <c r="E87" i="3"/>
  <c r="F86" i="3"/>
  <c r="F85" i="3"/>
  <c r="E85" i="3"/>
  <c r="F84" i="3"/>
  <c r="E84" i="3"/>
  <c r="I8" i="2"/>
  <c r="J8" i="2"/>
  <c r="AH3" i="25"/>
  <c r="AG3" i="25"/>
  <c r="AF3" i="25"/>
  <c r="AE3" i="25"/>
  <c r="AD3" i="25"/>
  <c r="AC3" i="25"/>
  <c r="AB3" i="25"/>
  <c r="AA3" i="25"/>
  <c r="Z3" i="25"/>
  <c r="Y3" i="25"/>
  <c r="X3" i="25"/>
  <c r="W3" i="25"/>
  <c r="V3" i="25"/>
  <c r="U3" i="25"/>
  <c r="T3" i="25"/>
  <c r="S3" i="25"/>
  <c r="R3" i="25"/>
  <c r="Q3" i="25"/>
  <c r="P3" i="25"/>
  <c r="O3" i="25"/>
  <c r="N3" i="25"/>
  <c r="M3" i="25"/>
  <c r="L3" i="25"/>
  <c r="K3" i="25"/>
  <c r="J3" i="25"/>
  <c r="I3" i="25"/>
  <c r="H3" i="25"/>
  <c r="G3" i="25"/>
  <c r="F82" i="3"/>
  <c r="F81" i="3"/>
  <c r="E81" i="3"/>
  <c r="F80" i="3"/>
  <c r="E80" i="3"/>
  <c r="F79" i="3"/>
  <c r="E79" i="3"/>
  <c r="F78" i="3"/>
  <c r="E78" i="3"/>
  <c r="F77" i="3"/>
  <c r="F76" i="3"/>
  <c r="F75" i="3"/>
  <c r="F74" i="3"/>
  <c r="F73" i="3"/>
  <c r="E73" i="3"/>
  <c r="D21" i="24"/>
  <c r="D73" i="3" s="1"/>
  <c r="F72" i="3"/>
  <c r="E72" i="3"/>
  <c r="F71" i="3"/>
  <c r="E71" i="3"/>
  <c r="F70" i="3"/>
  <c r="E70" i="3"/>
  <c r="F69" i="3"/>
  <c r="F68" i="3"/>
  <c r="F67" i="3"/>
  <c r="F66" i="3"/>
  <c r="F65" i="3"/>
  <c r="E65" i="3"/>
  <c r="F64" i="3"/>
  <c r="E64" i="3"/>
  <c r="I9" i="2"/>
  <c r="J9" i="2"/>
  <c r="AH3" i="24"/>
  <c r="AG3" i="24"/>
  <c r="AF3" i="24"/>
  <c r="AE3" i="24"/>
  <c r="AD3" i="24"/>
  <c r="AC3" i="24"/>
  <c r="AB3" i="24"/>
  <c r="AA3" i="24"/>
  <c r="Z3" i="24"/>
  <c r="Y3" i="24"/>
  <c r="X3" i="24"/>
  <c r="W3" i="24"/>
  <c r="V3" i="24"/>
  <c r="U3" i="24"/>
  <c r="T3" i="24"/>
  <c r="S3" i="24"/>
  <c r="R3" i="24"/>
  <c r="Q3" i="24"/>
  <c r="P3" i="24"/>
  <c r="O3" i="24"/>
  <c r="N3" i="24"/>
  <c r="M3" i="24"/>
  <c r="L3" i="24"/>
  <c r="K3" i="24"/>
  <c r="J3" i="24"/>
  <c r="I3" i="24"/>
  <c r="H3" i="24"/>
  <c r="G3" i="24"/>
  <c r="F62" i="3"/>
  <c r="F61" i="3"/>
  <c r="E61" i="3"/>
  <c r="D29" i="23"/>
  <c r="D61" i="3" s="1"/>
  <c r="F60" i="3"/>
  <c r="E60" i="3"/>
  <c r="F59" i="3"/>
  <c r="E59" i="3"/>
  <c r="D27" i="23"/>
  <c r="D59" i="3" s="1"/>
  <c r="F58" i="3"/>
  <c r="E58" i="3"/>
  <c r="F57" i="3"/>
  <c r="E57" i="3"/>
  <c r="D25" i="23"/>
  <c r="D57" i="3" s="1"/>
  <c r="F56" i="3"/>
  <c r="F55" i="3"/>
  <c r="E55" i="3"/>
  <c r="D23" i="23"/>
  <c r="D55" i="3" s="1"/>
  <c r="F54" i="3"/>
  <c r="F53" i="3"/>
  <c r="E53" i="3"/>
  <c r="F52" i="3"/>
  <c r="E52" i="3"/>
  <c r="F51" i="3"/>
  <c r="E51" i="3"/>
  <c r="F50" i="3"/>
  <c r="E50" i="3"/>
  <c r="F49" i="3"/>
  <c r="E49" i="3"/>
  <c r="F48" i="3"/>
  <c r="F47" i="3"/>
  <c r="E47" i="3"/>
  <c r="F46" i="3"/>
  <c r="F45" i="3"/>
  <c r="E45" i="3"/>
  <c r="F44" i="3"/>
  <c r="E44" i="3"/>
  <c r="I7" i="2"/>
  <c r="J7" i="2"/>
  <c r="AH3" i="23"/>
  <c r="AG3" i="23"/>
  <c r="AF3" i="23"/>
  <c r="AE3" i="23"/>
  <c r="AD3" i="23"/>
  <c r="AC3" i="23"/>
  <c r="AB3" i="23"/>
  <c r="AA3" i="23"/>
  <c r="Z3" i="23"/>
  <c r="Y3" i="23"/>
  <c r="X3" i="23"/>
  <c r="W3" i="23"/>
  <c r="V3" i="23"/>
  <c r="U3" i="23"/>
  <c r="T3" i="23"/>
  <c r="S3" i="23"/>
  <c r="R3" i="23"/>
  <c r="Q3" i="23"/>
  <c r="P3" i="23"/>
  <c r="O3" i="23"/>
  <c r="N3" i="23"/>
  <c r="M3" i="23"/>
  <c r="L3" i="23"/>
  <c r="K3" i="23"/>
  <c r="J3" i="23"/>
  <c r="I3" i="23"/>
  <c r="H3" i="23"/>
  <c r="G3" i="23"/>
  <c r="F42" i="3"/>
  <c r="F41" i="3"/>
  <c r="E41" i="3"/>
  <c r="D29" i="22"/>
  <c r="D41" i="3" s="1"/>
  <c r="F40" i="3"/>
  <c r="E40" i="3"/>
  <c r="F39" i="3"/>
  <c r="E39" i="3"/>
  <c r="D27" i="22"/>
  <c r="D39" i="3" s="1"/>
  <c r="F38" i="3"/>
  <c r="E38" i="3"/>
  <c r="F37" i="3"/>
  <c r="F36" i="3"/>
  <c r="F35" i="3"/>
  <c r="E35" i="3"/>
  <c r="F34" i="3"/>
  <c r="F33" i="3"/>
  <c r="E33" i="3"/>
  <c r="F32" i="3"/>
  <c r="E32" i="3"/>
  <c r="D20" i="22"/>
  <c r="D32" i="3" s="1"/>
  <c r="F31" i="3"/>
  <c r="E31" i="3"/>
  <c r="F30" i="3"/>
  <c r="E30" i="3"/>
  <c r="F29" i="3"/>
  <c r="F28" i="3"/>
  <c r="F27" i="3"/>
  <c r="E27" i="3"/>
  <c r="F26" i="3"/>
  <c r="F25" i="3"/>
  <c r="E25" i="3"/>
  <c r="F24" i="3"/>
  <c r="E24" i="3"/>
  <c r="I5" i="2"/>
  <c r="J5" i="2"/>
  <c r="AH3" i="22"/>
  <c r="AG3" i="22"/>
  <c r="AF3" i="22"/>
  <c r="AE3" i="22"/>
  <c r="AD3" i="22"/>
  <c r="AC3" i="22"/>
  <c r="AB3" i="22"/>
  <c r="AA3" i="22"/>
  <c r="Z3" i="22"/>
  <c r="Y3" i="22"/>
  <c r="X3" i="22"/>
  <c r="W3" i="22"/>
  <c r="V3" i="22"/>
  <c r="U3" i="22"/>
  <c r="T3" i="22"/>
  <c r="S3" i="22"/>
  <c r="R3" i="22"/>
  <c r="Q3" i="22"/>
  <c r="P3" i="22"/>
  <c r="O3" i="22"/>
  <c r="N3" i="22"/>
  <c r="M3" i="22"/>
  <c r="L3" i="22"/>
  <c r="K3" i="22"/>
  <c r="J3" i="22"/>
  <c r="I3" i="22"/>
  <c r="H3" i="22"/>
  <c r="G3" i="22"/>
  <c r="D18" i="22" l="1"/>
  <c r="D30" i="3" s="1"/>
  <c r="D20" i="26"/>
  <c r="D112" i="3" s="1"/>
  <c r="D20" i="28"/>
  <c r="D152" i="3" s="1"/>
  <c r="D11" i="27"/>
  <c r="D123" i="3" s="1"/>
  <c r="D11" i="28"/>
  <c r="D143" i="3" s="1"/>
  <c r="D11" i="25"/>
  <c r="D83" i="3" s="1"/>
  <c r="D18" i="28"/>
  <c r="D150" i="3" s="1"/>
  <c r="D13" i="22"/>
  <c r="D25" i="3" s="1"/>
  <c r="D19" i="24"/>
  <c r="D71" i="3" s="1"/>
  <c r="D11" i="24"/>
  <c r="D63" i="3" s="1"/>
  <c r="D15" i="26"/>
  <c r="D107" i="3" s="1"/>
  <c r="D15" i="28"/>
  <c r="D147" i="3" s="1"/>
  <c r="E3" i="28"/>
  <c r="E10" i="2" s="1"/>
  <c r="D12" i="28"/>
  <c r="D144" i="3" s="1"/>
  <c r="D15" i="27"/>
  <c r="D127" i="3" s="1"/>
  <c r="D17" i="22"/>
  <c r="D29" i="3" s="1"/>
  <c r="E29" i="3"/>
  <c r="D22" i="22"/>
  <c r="D34" i="3" s="1"/>
  <c r="E34" i="3"/>
  <c r="D20" i="25"/>
  <c r="D92" i="3" s="1"/>
  <c r="D22" i="25"/>
  <c r="D94" i="3" s="1"/>
  <c r="E94" i="3"/>
  <c r="D27" i="25"/>
  <c r="D99" i="3" s="1"/>
  <c r="D29" i="25"/>
  <c r="D101" i="3" s="1"/>
  <c r="D30" i="26"/>
  <c r="D122" i="3" s="1"/>
  <c r="E122" i="3"/>
  <c r="D25" i="27"/>
  <c r="D137" i="3" s="1"/>
  <c r="E137" i="3"/>
  <c r="D30" i="28"/>
  <c r="D162" i="3" s="1"/>
  <c r="E162" i="3"/>
  <c r="D14" i="23"/>
  <c r="D46" i="3" s="1"/>
  <c r="E46" i="3"/>
  <c r="D17" i="24"/>
  <c r="D69" i="3" s="1"/>
  <c r="E69" i="3"/>
  <c r="D24" i="24"/>
  <c r="D76" i="3" s="1"/>
  <c r="E76" i="3"/>
  <c r="D18" i="25"/>
  <c r="D90" i="3" s="1"/>
  <c r="E90" i="3"/>
  <c r="D16" i="26"/>
  <c r="D108" i="3" s="1"/>
  <c r="E108" i="3"/>
  <c r="D16" i="27"/>
  <c r="D128" i="3" s="1"/>
  <c r="E128" i="3"/>
  <c r="D24" i="28"/>
  <c r="D156" i="3" s="1"/>
  <c r="E156" i="3"/>
  <c r="D16" i="23"/>
  <c r="D48" i="3" s="1"/>
  <c r="E48" i="3"/>
  <c r="D16" i="22"/>
  <c r="D28" i="3" s="1"/>
  <c r="E28" i="3"/>
  <c r="D23" i="22"/>
  <c r="D35" i="3" s="1"/>
  <c r="D17" i="23"/>
  <c r="D49" i="3" s="1"/>
  <c r="D19" i="23"/>
  <c r="D51" i="3" s="1"/>
  <c r="D21" i="23"/>
  <c r="D53" i="3" s="1"/>
  <c r="D27" i="24"/>
  <c r="D79" i="3" s="1"/>
  <c r="D29" i="24"/>
  <c r="D81" i="3" s="1"/>
  <c r="D16" i="25"/>
  <c r="D88" i="3" s="1"/>
  <c r="D23" i="25"/>
  <c r="D95" i="3" s="1"/>
  <c r="D25" i="25"/>
  <c r="D97" i="3" s="1"/>
  <c r="E97" i="3"/>
  <c r="D14" i="26"/>
  <c r="D106" i="3" s="1"/>
  <c r="E106" i="3"/>
  <c r="D19" i="26"/>
  <c r="D111" i="3" s="1"/>
  <c r="E111" i="3"/>
  <c r="E3" i="27"/>
  <c r="D12" i="27"/>
  <c r="D124" i="3" s="1"/>
  <c r="D14" i="27"/>
  <c r="D126" i="3" s="1"/>
  <c r="E126" i="3"/>
  <c r="D19" i="27"/>
  <c r="D131" i="3" s="1"/>
  <c r="D21" i="27"/>
  <c r="D133" i="3" s="1"/>
  <c r="D30" i="27"/>
  <c r="D142" i="3" s="1"/>
  <c r="E142" i="3"/>
  <c r="G10" i="2"/>
  <c r="E143" i="3"/>
  <c r="D22" i="28"/>
  <c r="D154" i="3" s="1"/>
  <c r="E154" i="3"/>
  <c r="D25" i="22"/>
  <c r="D37" i="3" s="1"/>
  <c r="E37" i="3"/>
  <c r="D14" i="22"/>
  <c r="D26" i="3" s="1"/>
  <c r="E26" i="3"/>
  <c r="D19" i="22"/>
  <c r="D31" i="3" s="1"/>
  <c r="D21" i="22"/>
  <c r="D33" i="3" s="1"/>
  <c r="D26" i="22"/>
  <c r="D38" i="3" s="1"/>
  <c r="D28" i="22"/>
  <c r="D40" i="3" s="1"/>
  <c r="D30" i="22"/>
  <c r="D42" i="3" s="1"/>
  <c r="E42" i="3"/>
  <c r="D15" i="23"/>
  <c r="D47" i="3" s="1"/>
  <c r="D26" i="23"/>
  <c r="D58" i="3" s="1"/>
  <c r="D28" i="23"/>
  <c r="D60" i="3" s="1"/>
  <c r="D30" i="23"/>
  <c r="D62" i="3" s="1"/>
  <c r="E62" i="3"/>
  <c r="D15" i="24"/>
  <c r="D67" i="3" s="1"/>
  <c r="E67" i="3"/>
  <c r="D18" i="24"/>
  <c r="D70" i="3" s="1"/>
  <c r="D20" i="24"/>
  <c r="D72" i="3" s="1"/>
  <c r="D22" i="24"/>
  <c r="D74" i="3" s="1"/>
  <c r="E74" i="3"/>
  <c r="D25" i="24"/>
  <c r="D77" i="3" s="1"/>
  <c r="E77" i="3"/>
  <c r="D14" i="25"/>
  <c r="D86" i="3" s="1"/>
  <c r="E86" i="3"/>
  <c r="D19" i="25"/>
  <c r="D91" i="3" s="1"/>
  <c r="D21" i="25"/>
  <c r="D93" i="3" s="1"/>
  <c r="D28" i="25"/>
  <c r="D100" i="3" s="1"/>
  <c r="D30" i="25"/>
  <c r="D102" i="3" s="1"/>
  <c r="E102" i="3"/>
  <c r="D17" i="26"/>
  <c r="D109" i="3" s="1"/>
  <c r="E109" i="3"/>
  <c r="D24" i="26"/>
  <c r="D116" i="3" s="1"/>
  <c r="E116" i="3"/>
  <c r="D29" i="26"/>
  <c r="D121" i="3" s="1"/>
  <c r="D17" i="27"/>
  <c r="D129" i="3" s="1"/>
  <c r="E129" i="3"/>
  <c r="F3" i="28"/>
  <c r="H10" i="2"/>
  <c r="F143" i="3"/>
  <c r="D16" i="28"/>
  <c r="D148" i="3" s="1"/>
  <c r="E148" i="3"/>
  <c r="D25" i="28"/>
  <c r="D157" i="3" s="1"/>
  <c r="D27" i="28"/>
  <c r="D159" i="3" s="1"/>
  <c r="D29" i="28"/>
  <c r="D161" i="3" s="1"/>
  <c r="D24" i="23"/>
  <c r="D56" i="3" s="1"/>
  <c r="E56" i="3"/>
  <c r="D26" i="25"/>
  <c r="D98" i="3" s="1"/>
  <c r="E98" i="3"/>
  <c r="D22" i="26"/>
  <c r="D114" i="3" s="1"/>
  <c r="E114" i="3"/>
  <c r="D27" i="26"/>
  <c r="D119" i="3" s="1"/>
  <c r="E119" i="3"/>
  <c r="D24" i="27"/>
  <c r="D136" i="3" s="1"/>
  <c r="E136" i="3"/>
  <c r="D14" i="28"/>
  <c r="D146" i="3" s="1"/>
  <c r="E146" i="3"/>
  <c r="D15" i="22"/>
  <c r="D27" i="3" s="1"/>
  <c r="D24" i="22"/>
  <c r="D36" i="3" s="1"/>
  <c r="E36" i="3"/>
  <c r="D18" i="23"/>
  <c r="D50" i="3" s="1"/>
  <c r="D20" i="23"/>
  <c r="D52" i="3" s="1"/>
  <c r="D22" i="23"/>
  <c r="D54" i="3" s="1"/>
  <c r="E54" i="3"/>
  <c r="D16" i="24"/>
  <c r="D68" i="3" s="1"/>
  <c r="E68" i="3"/>
  <c r="D23" i="24"/>
  <c r="D75" i="3" s="1"/>
  <c r="E75" i="3"/>
  <c r="D26" i="24"/>
  <c r="D78" i="3" s="1"/>
  <c r="D28" i="24"/>
  <c r="D80" i="3" s="1"/>
  <c r="D30" i="24"/>
  <c r="D82" i="3" s="1"/>
  <c r="E82" i="3"/>
  <c r="D15" i="25"/>
  <c r="D87" i="3" s="1"/>
  <c r="D17" i="25"/>
  <c r="D89" i="3" s="1"/>
  <c r="E89" i="3"/>
  <c r="D24" i="25"/>
  <c r="D96" i="3" s="1"/>
  <c r="D13" i="26"/>
  <c r="D105" i="3" s="1"/>
  <c r="D18" i="26"/>
  <c r="D110" i="3" s="1"/>
  <c r="D25" i="26"/>
  <c r="D117" i="3" s="1"/>
  <c r="E117" i="3"/>
  <c r="D13" i="27"/>
  <c r="D125" i="3" s="1"/>
  <c r="D18" i="27"/>
  <c r="D130" i="3" s="1"/>
  <c r="D20" i="27"/>
  <c r="D132" i="3" s="1"/>
  <c r="D22" i="27"/>
  <c r="D134" i="3" s="1"/>
  <c r="E134" i="3"/>
  <c r="D27" i="27"/>
  <c r="D139" i="3" s="1"/>
  <c r="D29" i="27"/>
  <c r="D141" i="3" s="1"/>
  <c r="D17" i="28"/>
  <c r="D149" i="3" s="1"/>
  <c r="D19" i="28"/>
  <c r="D151" i="3" s="1"/>
  <c r="D21" i="28"/>
  <c r="D153" i="3" s="1"/>
  <c r="E3" i="23"/>
  <c r="E7" i="2" s="1"/>
  <c r="D12" i="23"/>
  <c r="D44" i="3" s="1"/>
  <c r="F3" i="27"/>
  <c r="F123" i="3"/>
  <c r="H6" i="2"/>
  <c r="E123" i="3"/>
  <c r="G6" i="2"/>
  <c r="D14" i="24"/>
  <c r="D66" i="3" s="1"/>
  <c r="E66" i="3"/>
  <c r="D12" i="22"/>
  <c r="D24" i="3" s="1"/>
  <c r="E3" i="22"/>
  <c r="E5" i="2" s="1"/>
  <c r="E3" i="26"/>
  <c r="D12" i="26"/>
  <c r="D104" i="3" s="1"/>
  <c r="F3" i="26"/>
  <c r="H12" i="2"/>
  <c r="F103" i="3"/>
  <c r="D11" i="26"/>
  <c r="D103" i="3" s="1"/>
  <c r="E103" i="3"/>
  <c r="G12" i="2"/>
  <c r="E3" i="25"/>
  <c r="E8" i="2" s="1"/>
  <c r="D13" i="25"/>
  <c r="D85" i="3" s="1"/>
  <c r="D12" i="25"/>
  <c r="D84" i="3" s="1"/>
  <c r="F3" i="25"/>
  <c r="F83" i="3"/>
  <c r="H8" i="2"/>
  <c r="G8" i="2"/>
  <c r="E83" i="3"/>
  <c r="D13" i="24"/>
  <c r="D65" i="3" s="1"/>
  <c r="E3" i="24"/>
  <c r="E9" i="2" s="1"/>
  <c r="D12" i="24"/>
  <c r="D64" i="3" s="1"/>
  <c r="F63" i="3"/>
  <c r="H9" i="2"/>
  <c r="G9" i="2"/>
  <c r="E63" i="3"/>
  <c r="D13" i="23"/>
  <c r="D45" i="3" s="1"/>
  <c r="F3" i="23"/>
  <c r="F43" i="3"/>
  <c r="H7" i="2"/>
  <c r="D11" i="23"/>
  <c r="D43" i="3" s="1"/>
  <c r="E43" i="3"/>
  <c r="G7" i="2"/>
  <c r="F3" i="22"/>
  <c r="H5" i="2"/>
  <c r="F23" i="3"/>
  <c r="G5" i="2"/>
  <c r="E23" i="3"/>
  <c r="D11" i="22"/>
  <c r="D23" i="3" s="1"/>
  <c r="F3" i="24"/>
  <c r="E4" i="3"/>
  <c r="F4" i="3"/>
  <c r="E5" i="3"/>
  <c r="F5" i="3"/>
  <c r="E6" i="3"/>
  <c r="F6" i="3"/>
  <c r="E7" i="3"/>
  <c r="F7" i="3"/>
  <c r="E8" i="3"/>
  <c r="F8" i="3"/>
  <c r="E9" i="3"/>
  <c r="F9" i="3"/>
  <c r="E10" i="3"/>
  <c r="F10" i="3"/>
  <c r="E11" i="3"/>
  <c r="F11" i="3"/>
  <c r="E12" i="3"/>
  <c r="F12" i="3"/>
  <c r="E13" i="3"/>
  <c r="F13" i="3"/>
  <c r="E14" i="3"/>
  <c r="F14" i="3"/>
  <c r="E15" i="3"/>
  <c r="F15" i="3"/>
  <c r="E16" i="3"/>
  <c r="F16" i="3"/>
  <c r="E17" i="3"/>
  <c r="F17" i="3"/>
  <c r="E18" i="3"/>
  <c r="F18" i="3"/>
  <c r="E19" i="3"/>
  <c r="F19" i="3"/>
  <c r="E20" i="3"/>
  <c r="F20" i="3"/>
  <c r="E21" i="3"/>
  <c r="F21" i="3"/>
  <c r="E22" i="3"/>
  <c r="F22" i="3"/>
  <c r="D3" i="28" l="1"/>
  <c r="D3" i="22"/>
  <c r="D3" i="24"/>
  <c r="D3" i="26"/>
  <c r="E12" i="2"/>
  <c r="F10" i="2"/>
  <c r="D3" i="27"/>
  <c r="E6" i="2"/>
  <c r="D3" i="23"/>
  <c r="F5" i="2"/>
  <c r="F6" i="2"/>
  <c r="F12" i="2"/>
  <c r="D3" i="25"/>
  <c r="F8" i="2"/>
  <c r="F9" i="2"/>
  <c r="F7" i="2"/>
  <c r="H11" i="2"/>
  <c r="F3" i="3"/>
  <c r="E3" i="3"/>
  <c r="G11" i="2"/>
  <c r="F3" i="1"/>
  <c r="F11" i="2" l="1"/>
  <c r="D12" i="1"/>
  <c r="D4" i="3" s="1"/>
  <c r="D13" i="1"/>
  <c r="D5" i="3" s="1"/>
  <c r="D14" i="1"/>
  <c r="D6" i="3" s="1"/>
  <c r="D15" i="1"/>
  <c r="D7" i="3" s="1"/>
  <c r="D16" i="1"/>
  <c r="D8" i="3" s="1"/>
  <c r="D17" i="1"/>
  <c r="D9" i="3" s="1"/>
  <c r="D18" i="1"/>
  <c r="D10" i="3" s="1"/>
  <c r="D19" i="1"/>
  <c r="D11" i="3" s="1"/>
  <c r="D20" i="1"/>
  <c r="D12" i="3" s="1"/>
  <c r="D21" i="1"/>
  <c r="D13" i="3" s="1"/>
  <c r="D22" i="1"/>
  <c r="D14" i="3" s="1"/>
  <c r="D23" i="1"/>
  <c r="D15" i="3" s="1"/>
  <c r="D24" i="1"/>
  <c r="D16" i="3" s="1"/>
  <c r="D25" i="1"/>
  <c r="D17" i="3" s="1"/>
  <c r="D26" i="1"/>
  <c r="D18" i="3" s="1"/>
  <c r="D27" i="1"/>
  <c r="D19" i="3" s="1"/>
  <c r="D28" i="1"/>
  <c r="D20" i="3" s="1"/>
  <c r="D29" i="1"/>
  <c r="D21" i="3" s="1"/>
  <c r="D30" i="1"/>
  <c r="D22" i="3" s="1"/>
  <c r="D11" i="1" l="1"/>
  <c r="D3" i="3" s="1"/>
  <c r="B3" i="3" l="1"/>
  <c r="I11" i="2" l="1"/>
  <c r="C11" i="2" l="1"/>
  <c r="F24" i="2" l="1"/>
  <c r="G24" i="2" s="1"/>
  <c r="F23" i="2"/>
  <c r="G23" i="2" s="1"/>
  <c r="F22" i="2"/>
  <c r="G22" i="2" s="1"/>
  <c r="E25" i="2"/>
  <c r="E27" i="2" s="1"/>
  <c r="E28" i="2" s="1"/>
  <c r="E3" i="1" l="1"/>
  <c r="J11" i="2"/>
  <c r="B9" i="30"/>
  <c r="B9" i="32"/>
  <c r="B9" i="31"/>
  <c r="B9" i="29"/>
  <c r="B9" i="24"/>
  <c r="B9" i="27"/>
  <c r="B9" i="23"/>
  <c r="B9" i="28"/>
  <c r="B9" i="26"/>
  <c r="B9" i="25"/>
  <c r="B9" i="22"/>
  <c r="B9" i="1"/>
  <c r="F25" i="2"/>
  <c r="B29" i="29" l="1"/>
  <c r="B15" i="29"/>
  <c r="B23" i="29"/>
  <c r="B12" i="29"/>
  <c r="B20" i="29"/>
  <c r="B28" i="29"/>
  <c r="B17" i="29"/>
  <c r="B25" i="29"/>
  <c r="B14" i="29"/>
  <c r="B22" i="29"/>
  <c r="B30" i="29"/>
  <c r="B11" i="29"/>
  <c r="B19" i="29"/>
  <c r="B27" i="29"/>
  <c r="B16" i="29"/>
  <c r="B24" i="29"/>
  <c r="B13" i="29"/>
  <c r="B21" i="29"/>
  <c r="B18" i="29"/>
  <c r="B26" i="29"/>
  <c r="B29" i="31"/>
  <c r="B30" i="31"/>
  <c r="B18" i="31"/>
  <c r="B14" i="31"/>
  <c r="B22" i="31"/>
  <c r="B26" i="31"/>
  <c r="B11" i="31"/>
  <c r="B19" i="31"/>
  <c r="B27" i="31"/>
  <c r="B16" i="31"/>
  <c r="B24" i="31"/>
  <c r="B13" i="31"/>
  <c r="B21" i="31"/>
  <c r="B15" i="31"/>
  <c r="B23" i="31"/>
  <c r="B12" i="31"/>
  <c r="B20" i="31"/>
  <c r="B28" i="31"/>
  <c r="B17" i="31"/>
  <c r="B25" i="31"/>
  <c r="B29" i="28"/>
  <c r="B23" i="28"/>
  <c r="B18" i="28"/>
  <c r="B15" i="28"/>
  <c r="B26" i="28"/>
  <c r="B20" i="28"/>
  <c r="B28" i="28"/>
  <c r="B14" i="28"/>
  <c r="B30" i="28"/>
  <c r="B25" i="28"/>
  <c r="B19" i="28"/>
  <c r="B24" i="28"/>
  <c r="B21" i="28"/>
  <c r="B12" i="28"/>
  <c r="B17" i="28"/>
  <c r="B22" i="28"/>
  <c r="B11" i="28"/>
  <c r="B27" i="28"/>
  <c r="B16" i="28"/>
  <c r="B13" i="28"/>
  <c r="B27" i="25"/>
  <c r="B21" i="25"/>
  <c r="B29" i="25"/>
  <c r="B16" i="25"/>
  <c r="B24" i="25"/>
  <c r="B18" i="25"/>
  <c r="B26" i="25"/>
  <c r="B14" i="25"/>
  <c r="B30" i="25"/>
  <c r="B13" i="25"/>
  <c r="B23" i="25"/>
  <c r="B25" i="25"/>
  <c r="B20" i="25"/>
  <c r="B11" i="25"/>
  <c r="B22" i="25"/>
  <c r="B28" i="25"/>
  <c r="B15" i="25"/>
  <c r="B12" i="25"/>
  <c r="B17" i="25"/>
  <c r="B19" i="25"/>
  <c r="B29" i="32"/>
  <c r="B14" i="32"/>
  <c r="B26" i="32"/>
  <c r="B30" i="32"/>
  <c r="B18" i="32"/>
  <c r="B22" i="32"/>
  <c r="B16" i="32"/>
  <c r="B24" i="32"/>
  <c r="B13" i="32"/>
  <c r="B11" i="32"/>
  <c r="B19" i="32"/>
  <c r="B27" i="32"/>
  <c r="B17" i="32"/>
  <c r="B25" i="32"/>
  <c r="B20" i="32"/>
  <c r="B28" i="32"/>
  <c r="B15" i="32"/>
  <c r="B23" i="32"/>
  <c r="B12" i="32"/>
  <c r="B21" i="32"/>
  <c r="B29" i="22"/>
  <c r="B26" i="22"/>
  <c r="B23" i="22"/>
  <c r="B18" i="22"/>
  <c r="B15" i="22"/>
  <c r="B20" i="22"/>
  <c r="B25" i="22"/>
  <c r="B24" i="22"/>
  <c r="B21" i="22"/>
  <c r="B28" i="22"/>
  <c r="B17" i="22"/>
  <c r="B16" i="22"/>
  <c r="B13" i="22"/>
  <c r="B12" i="22"/>
  <c r="B14" i="22"/>
  <c r="B30" i="22"/>
  <c r="B11" i="22"/>
  <c r="B27" i="22"/>
  <c r="B22" i="22"/>
  <c r="B19" i="22"/>
  <c r="B29" i="23"/>
  <c r="B23" i="23"/>
  <c r="B15" i="23"/>
  <c r="B26" i="23"/>
  <c r="B18" i="23"/>
  <c r="B12" i="23"/>
  <c r="B25" i="23"/>
  <c r="B24" i="23"/>
  <c r="B21" i="23"/>
  <c r="B14" i="23"/>
  <c r="B30" i="23"/>
  <c r="B11" i="23"/>
  <c r="B28" i="23"/>
  <c r="B17" i="23"/>
  <c r="B16" i="23"/>
  <c r="B13" i="23"/>
  <c r="B22" i="23"/>
  <c r="B20" i="23"/>
  <c r="B19" i="23"/>
  <c r="B27" i="23"/>
  <c r="B29" i="27"/>
  <c r="B26" i="27"/>
  <c r="B23" i="27"/>
  <c r="B18" i="27"/>
  <c r="B15" i="27"/>
  <c r="B25" i="27"/>
  <c r="B11" i="27"/>
  <c r="B27" i="27"/>
  <c r="B20" i="27"/>
  <c r="B22" i="27"/>
  <c r="B28" i="27"/>
  <c r="B24" i="27"/>
  <c r="B21" i="27"/>
  <c r="B19" i="27"/>
  <c r="B17" i="27"/>
  <c r="B14" i="27"/>
  <c r="B30" i="27"/>
  <c r="B12" i="27"/>
  <c r="B16" i="27"/>
  <c r="B13" i="27"/>
  <c r="B29" i="26"/>
  <c r="B26" i="26"/>
  <c r="B23" i="26"/>
  <c r="B18" i="26"/>
  <c r="B15" i="26"/>
  <c r="B17" i="26"/>
  <c r="B14" i="26"/>
  <c r="B30" i="26"/>
  <c r="B11" i="26"/>
  <c r="B27" i="26"/>
  <c r="B16" i="26"/>
  <c r="B21" i="26"/>
  <c r="B22" i="26"/>
  <c r="B20" i="26"/>
  <c r="B12" i="26"/>
  <c r="B25" i="26"/>
  <c r="B28" i="26"/>
  <c r="B24" i="26"/>
  <c r="B13" i="26"/>
  <c r="B29" i="24"/>
  <c r="B17" i="24"/>
  <c r="B25" i="24"/>
  <c r="B18" i="24"/>
  <c r="B15" i="24"/>
  <c r="B26" i="24"/>
  <c r="B19" i="24"/>
  <c r="B12" i="24"/>
  <c r="B28" i="24"/>
  <c r="B16" i="24"/>
  <c r="B11" i="24"/>
  <c r="B22" i="24"/>
  <c r="B21" i="24"/>
  <c r="B23" i="24"/>
  <c r="B20" i="24"/>
  <c r="B27" i="24"/>
  <c r="B24" i="24"/>
  <c r="B14" i="24"/>
  <c r="B30" i="24"/>
  <c r="B13" i="24"/>
  <c r="B29" i="30"/>
  <c r="B14" i="30"/>
  <c r="B22" i="30"/>
  <c r="B30" i="30"/>
  <c r="B16" i="30"/>
  <c r="B24" i="30"/>
  <c r="B13" i="30"/>
  <c r="B21" i="30"/>
  <c r="B11" i="30"/>
  <c r="B19" i="30"/>
  <c r="B27" i="30"/>
  <c r="B18" i="30"/>
  <c r="B26" i="30"/>
  <c r="B20" i="30"/>
  <c r="B28" i="30"/>
  <c r="B17" i="30"/>
  <c r="B25" i="30"/>
  <c r="B15" i="30"/>
  <c r="B23" i="30"/>
  <c r="B12" i="30"/>
  <c r="F27" i="2"/>
  <c r="F28" i="2" s="1"/>
  <c r="O2" i="33" s="1"/>
  <c r="G25" i="2"/>
  <c r="G27" i="2" s="1"/>
  <c r="G28" i="2" s="1"/>
  <c r="B11" i="1"/>
  <c r="K2" i="3" l="1"/>
  <c r="P2" i="33"/>
  <c r="A9" i="32"/>
  <c r="A9" i="31"/>
  <c r="A9" i="30"/>
  <c r="A9" i="29"/>
  <c r="A9" i="28"/>
  <c r="A9" i="26"/>
  <c r="A9" i="25"/>
  <c r="A9" i="24"/>
  <c r="A9" i="27"/>
  <c r="A9" i="23"/>
  <c r="A9" i="22"/>
  <c r="J2" i="3"/>
  <c r="A9" i="1"/>
  <c r="E11" i="2"/>
  <c r="D3" i="1"/>
  <c r="D13" i="2" l="1"/>
  <c r="D14" i="2"/>
  <c r="D15" i="2"/>
  <c r="D16" i="2"/>
  <c r="A26" i="22"/>
  <c r="G38" i="3" s="1"/>
  <c r="A23" i="22"/>
  <c r="G35" i="3" s="1"/>
  <c r="A15" i="22"/>
  <c r="G27" i="3" s="1"/>
  <c r="A19" i="22"/>
  <c r="G31" i="3" s="1"/>
  <c r="A17" i="22"/>
  <c r="G29" i="3" s="1"/>
  <c r="A16" i="22"/>
  <c r="G28" i="3" s="1"/>
  <c r="A20" i="22"/>
  <c r="G32" i="3" s="1"/>
  <c r="A25" i="22"/>
  <c r="G37" i="3" s="1"/>
  <c r="A30" i="22"/>
  <c r="G42" i="3" s="1"/>
  <c r="A29" i="22"/>
  <c r="G41" i="3" s="1"/>
  <c r="A28" i="22"/>
  <c r="G40" i="3" s="1"/>
  <c r="A14" i="22"/>
  <c r="G26" i="3" s="1"/>
  <c r="A11" i="22"/>
  <c r="G23" i="3" s="1"/>
  <c r="A27" i="22"/>
  <c r="G39" i="3" s="1"/>
  <c r="A24" i="22"/>
  <c r="G36" i="3" s="1"/>
  <c r="A13" i="22"/>
  <c r="G25" i="3" s="1"/>
  <c r="A22" i="22"/>
  <c r="G34" i="3" s="1"/>
  <c r="A21" i="22"/>
  <c r="G33" i="3" s="1"/>
  <c r="A18" i="22"/>
  <c r="G30" i="3" s="1"/>
  <c r="A12" i="22"/>
  <c r="G24" i="3" s="1"/>
  <c r="A30" i="30"/>
  <c r="G202" i="3" s="1"/>
  <c r="A13" i="30"/>
  <c r="G185" i="3" s="1"/>
  <c r="A11" i="30"/>
  <c r="G183" i="3" s="1"/>
  <c r="A16" i="30"/>
  <c r="G188" i="3" s="1"/>
  <c r="A24" i="30"/>
  <c r="G196" i="3" s="1"/>
  <c r="A15" i="30"/>
  <c r="G187" i="3" s="1"/>
  <c r="A23" i="30"/>
  <c r="G195" i="3" s="1"/>
  <c r="A17" i="30"/>
  <c r="G189" i="3" s="1"/>
  <c r="A25" i="30"/>
  <c r="G197" i="3" s="1"/>
  <c r="A14" i="30"/>
  <c r="G186" i="3" s="1"/>
  <c r="A22" i="30"/>
  <c r="G194" i="3" s="1"/>
  <c r="A12" i="30"/>
  <c r="G184" i="3" s="1"/>
  <c r="A20" i="30"/>
  <c r="G192" i="3" s="1"/>
  <c r="A28" i="30"/>
  <c r="G200" i="3" s="1"/>
  <c r="A19" i="30"/>
  <c r="G191" i="3" s="1"/>
  <c r="A27" i="30"/>
  <c r="G199" i="3" s="1"/>
  <c r="A21" i="30"/>
  <c r="G193" i="3" s="1"/>
  <c r="A29" i="30"/>
  <c r="G201" i="3" s="1"/>
  <c r="A18" i="30"/>
  <c r="G190" i="3" s="1"/>
  <c r="A26" i="30"/>
  <c r="G198" i="3" s="1"/>
  <c r="A30" i="29"/>
  <c r="G182" i="3" s="1"/>
  <c r="A11" i="29"/>
  <c r="G163" i="3" s="1"/>
  <c r="A19" i="29"/>
  <c r="G171" i="3" s="1"/>
  <c r="A27" i="29"/>
  <c r="G179" i="3" s="1"/>
  <c r="A13" i="29"/>
  <c r="G165" i="3" s="1"/>
  <c r="A29" i="29"/>
  <c r="G181" i="3" s="1"/>
  <c r="A26" i="29"/>
  <c r="G178" i="3" s="1"/>
  <c r="A16" i="29"/>
  <c r="G168" i="3" s="1"/>
  <c r="A24" i="29"/>
  <c r="G176" i="3" s="1"/>
  <c r="A21" i="29"/>
  <c r="G173" i="3" s="1"/>
  <c r="A18" i="29"/>
  <c r="G170" i="3" s="1"/>
  <c r="A15" i="29"/>
  <c r="G167" i="3" s="1"/>
  <c r="A23" i="29"/>
  <c r="G175" i="3" s="1"/>
  <c r="A12" i="29"/>
  <c r="G164" i="3" s="1"/>
  <c r="A20" i="29"/>
  <c r="G172" i="3" s="1"/>
  <c r="A28" i="29"/>
  <c r="G180" i="3" s="1"/>
  <c r="A17" i="29"/>
  <c r="G169" i="3" s="1"/>
  <c r="A25" i="29"/>
  <c r="G177" i="3" s="1"/>
  <c r="A14" i="29"/>
  <c r="G166" i="3" s="1"/>
  <c r="A22" i="29"/>
  <c r="G174" i="3" s="1"/>
  <c r="A26" i="23"/>
  <c r="G58" i="3" s="1"/>
  <c r="A23" i="23"/>
  <c r="G55" i="3" s="1"/>
  <c r="A15" i="23"/>
  <c r="G47" i="3" s="1"/>
  <c r="A11" i="23"/>
  <c r="G43" i="3" s="1"/>
  <c r="A27" i="23"/>
  <c r="G59" i="3" s="1"/>
  <c r="A25" i="23"/>
  <c r="G57" i="3" s="1"/>
  <c r="A24" i="23"/>
  <c r="G56" i="3" s="1"/>
  <c r="A17" i="23"/>
  <c r="G49" i="3" s="1"/>
  <c r="A14" i="23"/>
  <c r="G46" i="3" s="1"/>
  <c r="A29" i="23"/>
  <c r="G61" i="3" s="1"/>
  <c r="A13" i="23"/>
  <c r="G45" i="3" s="1"/>
  <c r="A20" i="23"/>
  <c r="G52" i="3" s="1"/>
  <c r="A19" i="23"/>
  <c r="G51" i="3" s="1"/>
  <c r="A12" i="23"/>
  <c r="G44" i="3" s="1"/>
  <c r="A16" i="23"/>
  <c r="G48" i="3" s="1"/>
  <c r="A28" i="23"/>
  <c r="G60" i="3" s="1"/>
  <c r="A30" i="23"/>
  <c r="G62" i="3" s="1"/>
  <c r="A22" i="23"/>
  <c r="G54" i="3" s="1"/>
  <c r="A21" i="23"/>
  <c r="G53" i="3" s="1"/>
  <c r="A18" i="23"/>
  <c r="G50" i="3" s="1"/>
  <c r="A30" i="31"/>
  <c r="G222" i="3" s="1"/>
  <c r="A15" i="31"/>
  <c r="G207" i="3" s="1"/>
  <c r="A19" i="31"/>
  <c r="G211" i="3" s="1"/>
  <c r="A12" i="31"/>
  <c r="G204" i="3" s="1"/>
  <c r="A20" i="31"/>
  <c r="G212" i="3" s="1"/>
  <c r="A28" i="31"/>
  <c r="G220" i="3" s="1"/>
  <c r="A17" i="31"/>
  <c r="G209" i="3" s="1"/>
  <c r="A25" i="31"/>
  <c r="G217" i="3" s="1"/>
  <c r="A14" i="31"/>
  <c r="G206" i="3" s="1"/>
  <c r="A22" i="31"/>
  <c r="G214" i="3" s="1"/>
  <c r="A27" i="31"/>
  <c r="G219" i="3" s="1"/>
  <c r="A23" i="31"/>
  <c r="G215" i="3" s="1"/>
  <c r="A11" i="31"/>
  <c r="G203" i="3" s="1"/>
  <c r="A16" i="31"/>
  <c r="G208" i="3" s="1"/>
  <c r="A24" i="31"/>
  <c r="G216" i="3" s="1"/>
  <c r="A13" i="31"/>
  <c r="G205" i="3" s="1"/>
  <c r="A21" i="31"/>
  <c r="G213" i="3" s="1"/>
  <c r="A29" i="31"/>
  <c r="G221" i="3" s="1"/>
  <c r="A18" i="31"/>
  <c r="G210" i="3" s="1"/>
  <c r="A26" i="31"/>
  <c r="G218" i="3" s="1"/>
  <c r="A26" i="24"/>
  <c r="G78" i="3" s="1"/>
  <c r="A23" i="24"/>
  <c r="G75" i="3" s="1"/>
  <c r="A15" i="24"/>
  <c r="G67" i="3" s="1"/>
  <c r="A19" i="24"/>
  <c r="G71" i="3" s="1"/>
  <c r="A16" i="24"/>
  <c r="G68" i="3" s="1"/>
  <c r="A12" i="24"/>
  <c r="G64" i="3" s="1"/>
  <c r="A18" i="24"/>
  <c r="G70" i="3" s="1"/>
  <c r="A20" i="24"/>
  <c r="G72" i="3" s="1"/>
  <c r="A17" i="24"/>
  <c r="G69" i="3" s="1"/>
  <c r="A30" i="24"/>
  <c r="G82" i="3" s="1"/>
  <c r="A24" i="24"/>
  <c r="G76" i="3" s="1"/>
  <c r="A21" i="24"/>
  <c r="G73" i="3" s="1"/>
  <c r="A14" i="24"/>
  <c r="G66" i="3" s="1"/>
  <c r="A11" i="24"/>
  <c r="G63" i="3" s="1"/>
  <c r="A27" i="24"/>
  <c r="G79" i="3" s="1"/>
  <c r="A22" i="24"/>
  <c r="G74" i="3" s="1"/>
  <c r="A28" i="24"/>
  <c r="G80" i="3" s="1"/>
  <c r="A25" i="24"/>
  <c r="G77" i="3" s="1"/>
  <c r="A13" i="24"/>
  <c r="G65" i="3" s="1"/>
  <c r="A29" i="24"/>
  <c r="G81" i="3" s="1"/>
  <c r="A24" i="25"/>
  <c r="G96" i="3" s="1"/>
  <c r="A26" i="25"/>
  <c r="G98" i="3" s="1"/>
  <c r="A21" i="25"/>
  <c r="G93" i="3" s="1"/>
  <c r="A15" i="25"/>
  <c r="G87" i="3" s="1"/>
  <c r="A29" i="25"/>
  <c r="G101" i="3" s="1"/>
  <c r="A23" i="25"/>
  <c r="G95" i="3" s="1"/>
  <c r="A18" i="25"/>
  <c r="G90" i="3" s="1"/>
  <c r="A13" i="25"/>
  <c r="G85" i="3" s="1"/>
  <c r="A20" i="25"/>
  <c r="G92" i="3" s="1"/>
  <c r="A14" i="25"/>
  <c r="G86" i="3" s="1"/>
  <c r="A22" i="25"/>
  <c r="G94" i="3" s="1"/>
  <c r="A25" i="25"/>
  <c r="G97" i="3" s="1"/>
  <c r="A19" i="25"/>
  <c r="G91" i="3" s="1"/>
  <c r="A17" i="25"/>
  <c r="G89" i="3" s="1"/>
  <c r="A12" i="25"/>
  <c r="G84" i="3" s="1"/>
  <c r="A28" i="25"/>
  <c r="G100" i="3" s="1"/>
  <c r="A30" i="25"/>
  <c r="G102" i="3" s="1"/>
  <c r="A16" i="25"/>
  <c r="G88" i="3" s="1"/>
  <c r="A11" i="25"/>
  <c r="G83" i="3" s="1"/>
  <c r="A27" i="25"/>
  <c r="G99" i="3" s="1"/>
  <c r="A26" i="26"/>
  <c r="G118" i="3" s="1"/>
  <c r="A15" i="26"/>
  <c r="G107" i="3" s="1"/>
  <c r="A23" i="26"/>
  <c r="G115" i="3" s="1"/>
  <c r="A13" i="26"/>
  <c r="G105" i="3" s="1"/>
  <c r="A29" i="26"/>
  <c r="G121" i="3" s="1"/>
  <c r="A18" i="26"/>
  <c r="G110" i="3" s="1"/>
  <c r="A22" i="26"/>
  <c r="G114" i="3" s="1"/>
  <c r="G111" i="3"/>
  <c r="A17" i="26"/>
  <c r="G109" i="3" s="1"/>
  <c r="A16" i="26"/>
  <c r="G108" i="3" s="1"/>
  <c r="A20" i="26"/>
  <c r="G112" i="3" s="1"/>
  <c r="A12" i="26"/>
  <c r="G104" i="3" s="1"/>
  <c r="A28" i="26"/>
  <c r="G120" i="3" s="1"/>
  <c r="A30" i="26"/>
  <c r="G122" i="3" s="1"/>
  <c r="A21" i="26"/>
  <c r="G113" i="3" s="1"/>
  <c r="A14" i="26"/>
  <c r="G106" i="3" s="1"/>
  <c r="A11" i="26"/>
  <c r="G103" i="3" s="1"/>
  <c r="A27" i="26"/>
  <c r="G119" i="3" s="1"/>
  <c r="A24" i="26"/>
  <c r="G116" i="3" s="1"/>
  <c r="A25" i="26"/>
  <c r="G117" i="3" s="1"/>
  <c r="A26" i="27"/>
  <c r="G138" i="3" s="1"/>
  <c r="A23" i="27"/>
  <c r="G135" i="3" s="1"/>
  <c r="A15" i="27"/>
  <c r="G127" i="3" s="1"/>
  <c r="A19" i="27"/>
  <c r="G131" i="3" s="1"/>
  <c r="A20" i="27"/>
  <c r="G132" i="3" s="1"/>
  <c r="A21" i="27"/>
  <c r="G133" i="3" s="1"/>
  <c r="A18" i="27"/>
  <c r="G130" i="3" s="1"/>
  <c r="A30" i="27"/>
  <c r="G142" i="3" s="1"/>
  <c r="A16" i="27"/>
  <c r="G128" i="3" s="1"/>
  <c r="A12" i="27"/>
  <c r="G124" i="3" s="1"/>
  <c r="A25" i="27"/>
  <c r="G137" i="3" s="1"/>
  <c r="A17" i="27"/>
  <c r="G129" i="3" s="1"/>
  <c r="A11" i="27"/>
  <c r="G123" i="3" s="1"/>
  <c r="A27" i="27"/>
  <c r="G139" i="3" s="1"/>
  <c r="A14" i="27"/>
  <c r="G126" i="3" s="1"/>
  <c r="A28" i="27"/>
  <c r="G140" i="3" s="1"/>
  <c r="A13" i="27"/>
  <c r="G125" i="3" s="1"/>
  <c r="A29" i="27"/>
  <c r="G141" i="3" s="1"/>
  <c r="A22" i="27"/>
  <c r="G134" i="3" s="1"/>
  <c r="A24" i="27"/>
  <c r="G136" i="3" s="1"/>
  <c r="A26" i="28"/>
  <c r="G158" i="3" s="1"/>
  <c r="A23" i="28"/>
  <c r="G155" i="3" s="1"/>
  <c r="A15" i="28"/>
  <c r="G147" i="3" s="1"/>
  <c r="A11" i="28"/>
  <c r="G143" i="3" s="1"/>
  <c r="A27" i="28"/>
  <c r="G159" i="3" s="1"/>
  <c r="A14" i="28"/>
  <c r="G146" i="3" s="1"/>
  <c r="A16" i="28"/>
  <c r="G148" i="3" s="1"/>
  <c r="A20" i="28"/>
  <c r="G152" i="3" s="1"/>
  <c r="A21" i="28"/>
  <c r="G153" i="3" s="1"/>
  <c r="A18" i="28"/>
  <c r="G150" i="3" s="1"/>
  <c r="A28" i="28"/>
  <c r="G160" i="3" s="1"/>
  <c r="A19" i="28"/>
  <c r="G151" i="3" s="1"/>
  <c r="A12" i="28"/>
  <c r="G144" i="3" s="1"/>
  <c r="A30" i="28"/>
  <c r="G162" i="3" s="1"/>
  <c r="A24" i="28"/>
  <c r="G156" i="3" s="1"/>
  <c r="A13" i="28"/>
  <c r="G145" i="3" s="1"/>
  <c r="A29" i="28"/>
  <c r="G161" i="3" s="1"/>
  <c r="A17" i="28"/>
  <c r="G149" i="3" s="1"/>
  <c r="A22" i="28"/>
  <c r="G154" i="3" s="1"/>
  <c r="A25" i="28"/>
  <c r="G157" i="3" s="1"/>
  <c r="A30" i="32"/>
  <c r="G242" i="3" s="1"/>
  <c r="A14" i="32"/>
  <c r="G226" i="3" s="1"/>
  <c r="A13" i="32"/>
  <c r="G225" i="3" s="1"/>
  <c r="A19" i="32"/>
  <c r="G231" i="3" s="1"/>
  <c r="A23" i="32"/>
  <c r="G235" i="3" s="1"/>
  <c r="A27" i="32"/>
  <c r="G239" i="3" s="1"/>
  <c r="A16" i="32"/>
  <c r="G228" i="3" s="1"/>
  <c r="A24" i="32"/>
  <c r="G236" i="3" s="1"/>
  <c r="A22" i="32"/>
  <c r="G234" i="3" s="1"/>
  <c r="A17" i="32"/>
  <c r="G229" i="3" s="1"/>
  <c r="A25" i="32"/>
  <c r="G237" i="3" s="1"/>
  <c r="A11" i="32"/>
  <c r="G223" i="3" s="1"/>
  <c r="A12" i="32"/>
  <c r="G224" i="3" s="1"/>
  <c r="A20" i="32"/>
  <c r="G232" i="3" s="1"/>
  <c r="A28" i="32"/>
  <c r="G240" i="3" s="1"/>
  <c r="A18" i="32"/>
  <c r="G230" i="3" s="1"/>
  <c r="A26" i="32"/>
  <c r="G238" i="3" s="1"/>
  <c r="A15" i="32"/>
  <c r="G227" i="3" s="1"/>
  <c r="A21" i="32"/>
  <c r="G233" i="3" s="1"/>
  <c r="A29" i="32"/>
  <c r="G241" i="3" s="1"/>
  <c r="D5" i="2"/>
  <c r="D10" i="2"/>
  <c r="D7" i="2"/>
  <c r="D8" i="2"/>
  <c r="D9" i="2"/>
  <c r="D12" i="2"/>
  <c r="D6" i="2"/>
  <c r="D11" i="2"/>
  <c r="B17" i="1"/>
  <c r="B20" i="1"/>
  <c r="B22" i="1"/>
  <c r="B24" i="1"/>
  <c r="B26" i="1"/>
  <c r="B28" i="1"/>
  <c r="B30" i="1"/>
  <c r="B21" i="1"/>
  <c r="B29" i="1"/>
  <c r="B19" i="1"/>
  <c r="B23" i="1"/>
  <c r="B25" i="1"/>
  <c r="B27" i="1"/>
  <c r="B18" i="1"/>
  <c r="B16" i="1"/>
  <c r="B13" i="1"/>
  <c r="B12" i="1"/>
  <c r="B15" i="1"/>
  <c r="B14" i="1"/>
  <c r="A20" i="1"/>
  <c r="G12" i="3" s="1"/>
  <c r="A22" i="1"/>
  <c r="G14" i="3" s="1"/>
  <c r="A24" i="1"/>
  <c r="G16" i="3" s="1"/>
  <c r="A26" i="1"/>
  <c r="G18" i="3" s="1"/>
  <c r="A28" i="1"/>
  <c r="G20" i="3" s="1"/>
  <c r="A30" i="1"/>
  <c r="G22" i="3" s="1"/>
  <c r="A19" i="1"/>
  <c r="G11" i="3" s="1"/>
  <c r="A21" i="1"/>
  <c r="G13" i="3" s="1"/>
  <c r="A23" i="1"/>
  <c r="G15" i="3" s="1"/>
  <c r="A25" i="1"/>
  <c r="G17" i="3" s="1"/>
  <c r="A27" i="1"/>
  <c r="G19" i="3" s="1"/>
  <c r="A29" i="1"/>
  <c r="G21" i="3" s="1"/>
  <c r="A16" i="1"/>
  <c r="G8" i="3" s="1"/>
  <c r="A14" i="1"/>
  <c r="G6" i="3" s="1"/>
  <c r="A11" i="1"/>
  <c r="G3" i="3" s="1"/>
  <c r="A18" i="1"/>
  <c r="G10" i="3" s="1"/>
  <c r="A12" i="1"/>
  <c r="G4" i="3" s="1"/>
  <c r="A15" i="1"/>
  <c r="G7" i="3" s="1"/>
  <c r="A13" i="1"/>
  <c r="G5" i="3" s="1"/>
  <c r="A17" i="1"/>
  <c r="G9" i="3" s="1"/>
  <c r="AH3" i="1"/>
  <c r="AG3" i="1"/>
  <c r="AF3" i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</calcChain>
</file>

<file path=xl/sharedStrings.xml><?xml version="1.0" encoding="utf-8"?>
<sst xmlns="http://schemas.openxmlformats.org/spreadsheetml/2006/main" count="1201" uniqueCount="169">
  <si>
    <t>GTQ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</si>
  <si>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</si>
  <si>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</si>
  <si>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</si>
  <si>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</si>
  <si>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</si>
  <si>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</si>
  <si>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</si>
  <si>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</si>
  <si>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</si>
  <si>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</si>
  <si>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</si>
  <si>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</si>
  <si>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</si>
  <si>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</si>
  <si>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Top
 Shooter</t>
  </si>
  <si>
    <t>TEAM TOTALS</t>
  </si>
  <si>
    <t>Total
Wins</t>
  </si>
  <si>
    <t>Total
Losses</t>
  </si>
  <si>
    <t>Penalties</t>
  </si>
  <si>
    <t>Total</t>
  </si>
  <si>
    <t>Win
%</t>
  </si>
  <si>
    <t>% Win</t>
  </si>
  <si>
    <t>W</t>
  </si>
  <si>
    <t>L</t>
  </si>
  <si>
    <t>Play-
offs</t>
  </si>
  <si>
    <t>Games To Qualify (GTQ)</t>
  </si>
  <si>
    <t>% Req'd</t>
  </si>
  <si>
    <t>Addt'l Notes:</t>
  </si>
  <si>
    <t>PL</t>
  </si>
  <si>
    <t>GB</t>
  </si>
  <si>
    <t>Playoffs</t>
  </si>
  <si>
    <t>Weeks in Regular Season</t>
  </si>
  <si>
    <t>Max. Games  /person/wk</t>
  </si>
  <si>
    <t>Games poss/person/season</t>
  </si>
  <si>
    <t>Adjusted Total</t>
  </si>
  <si>
    <t>Top Shooter List   ---   Individual Standings</t>
  </si>
  <si>
    <t>Team Name</t>
  </si>
  <si>
    <t>Shooter Name</t>
  </si>
  <si>
    <t>Wins</t>
  </si>
  <si>
    <t>Losses</t>
  </si>
  <si>
    <t>Bonuses</t>
  </si>
  <si>
    <t xml:space="preserve"> - Byes</t>
  </si>
  <si>
    <t>Names</t>
  </si>
  <si>
    <t>Male 
Top 
Shooter</t>
  </si>
  <si>
    <t>Female 
Top 
Shooter</t>
  </si>
  <si>
    <t>Male Top Shooter</t>
  </si>
  <si>
    <t>Female Top Shooter</t>
  </si>
  <si>
    <t>GTQ*</t>
  </si>
  <si>
    <t>*Games To Qualify (GTQ)</t>
  </si>
  <si>
    <t>Min # of games needed</t>
  </si>
  <si>
    <t>Totals</t>
  </si>
  <si>
    <r>
      <rPr>
        <b/>
        <sz val="10"/>
        <color theme="1"/>
        <rFont val="Arial"/>
        <family val="2"/>
      </rPr>
      <t>HOME</t>
    </r>
    <r>
      <rPr>
        <sz val="10"/>
        <color theme="1"/>
        <rFont val="Arial"/>
        <family val="2"/>
      </rPr>
      <t xml:space="preserve">     (score listed first)</t>
    </r>
  </si>
  <si>
    <r>
      <rPr>
        <b/>
        <sz val="10"/>
        <color theme="1"/>
        <rFont val="Arial"/>
        <family val="2"/>
      </rPr>
      <t>AWAY</t>
    </r>
    <r>
      <rPr>
        <sz val="10"/>
        <color theme="1"/>
        <rFont val="Arial"/>
        <family val="2"/>
      </rPr>
      <t xml:space="preserve"> 
</t>
    </r>
    <r>
      <rPr>
        <sz val="10"/>
        <color theme="1"/>
        <rFont val="Arial Narrow"/>
        <family val="2"/>
      </rPr>
      <t>(score 
 listed 
 second)</t>
    </r>
  </si>
  <si>
    <t>---</t>
  </si>
  <si>
    <t>Money Collected</t>
  </si>
  <si>
    <t>Total
Pts</t>
  </si>
  <si>
    <t>Games
Played</t>
  </si>
  <si>
    <t>Head-to-Head Match Scores</t>
  </si>
  <si>
    <t>Team10</t>
  </si>
  <si>
    <t>Team11</t>
  </si>
  <si>
    <t>Team12</t>
  </si>
  <si>
    <t>Win Percent</t>
  </si>
  <si>
    <t xml:space="preserve">Win % </t>
  </si>
  <si>
    <t xml:space="preserve">Wins </t>
  </si>
  <si>
    <t xml:space="preserve">Losses </t>
  </si>
  <si>
    <t xml:space="preserve">GTQ* </t>
  </si>
  <si>
    <t>Top Shooter List   ---   Team Results</t>
  </si>
  <si>
    <t>Team09</t>
  </si>
  <si>
    <t>Bowlmor Nicole</t>
  </si>
  <si>
    <t>Courts Armin</t>
  </si>
  <si>
    <t>Redi Room Becca</t>
  </si>
  <si>
    <t>Park Lane Monica</t>
  </si>
  <si>
    <t>Sportsmen Cary</t>
  </si>
  <si>
    <t>Sportsmen James</t>
  </si>
  <si>
    <t>Stadium David</t>
  </si>
  <si>
    <t>Al Vo</t>
  </si>
  <si>
    <t>Chris Ballou</t>
  </si>
  <si>
    <t>Frankie Hardman</t>
  </si>
  <si>
    <t>Steve Castillo</t>
  </si>
  <si>
    <t>Dante Blackstone</t>
  </si>
  <si>
    <t>Antoine Walker</t>
  </si>
  <si>
    <t>Noe Trejo</t>
  </si>
  <si>
    <t>Matthew Keelan</t>
  </si>
  <si>
    <t>Daniel Martinez</t>
  </si>
  <si>
    <t>James Vidal ©</t>
  </si>
  <si>
    <t>Ricky Mendoza</t>
  </si>
  <si>
    <t>Simba Kharoud</t>
  </si>
  <si>
    <t>Jimmy Vega</t>
  </si>
  <si>
    <t>Gabe Cerros</t>
  </si>
  <si>
    <t>Alex Weaver</t>
  </si>
  <si>
    <t>David Diaz ©</t>
  </si>
  <si>
    <t>Branden Flores</t>
  </si>
  <si>
    <t>Ed Blanco</t>
  </si>
  <si>
    <t>Leo Niasar</t>
  </si>
  <si>
    <t>Miguel Parbiaz</t>
  </si>
  <si>
    <t>David Harris ©</t>
  </si>
  <si>
    <t>Chris Menendez</t>
  </si>
  <si>
    <t>Jose Pizano</t>
  </si>
  <si>
    <t>Arnold Espanza</t>
  </si>
  <si>
    <t>Marc Vondoren</t>
  </si>
  <si>
    <t>Carl Stibolt</t>
  </si>
  <si>
    <t>Allen Leinwand</t>
  </si>
  <si>
    <t>Zack Valenzuela</t>
  </si>
  <si>
    <t>Darren Hancock</t>
  </si>
  <si>
    <t>Ian Rohner</t>
  </si>
  <si>
    <t>Rick Haun</t>
  </si>
  <si>
    <t>Armin Avdic ©</t>
  </si>
  <si>
    <t>Ritchie Price</t>
  </si>
  <si>
    <t>Joe Roman</t>
  </si>
  <si>
    <t>Edgar Madrid</t>
  </si>
  <si>
    <t>Julio Moreno</t>
  </si>
  <si>
    <t>Division B Standings</t>
  </si>
  <si>
    <t>Bowlmor Nicole Total</t>
  </si>
  <si>
    <t>Courts Armin Total</t>
  </si>
  <si>
    <t>Park Lane Monica Total</t>
  </si>
  <si>
    <t>Redi Room Becca Total</t>
  </si>
  <si>
    <t>Sportsmen Cary Total</t>
  </si>
  <si>
    <t>Sportsmen James Total</t>
  </si>
  <si>
    <t>Stadium David Total</t>
  </si>
  <si>
    <t>Fonsi Rivero</t>
  </si>
  <si>
    <t>Pablo Perez</t>
  </si>
  <si>
    <t>Alex Lara</t>
  </si>
  <si>
    <t>Keyes David</t>
  </si>
  <si>
    <t>James Flores</t>
  </si>
  <si>
    <t>Late envelope Week 2, $10 penalty</t>
  </si>
  <si>
    <t>Isaiah Castro</t>
  </si>
  <si>
    <t>Johnny Valdes</t>
  </si>
  <si>
    <t>TJ Hughes</t>
  </si>
  <si>
    <t>Keyes David Total</t>
  </si>
  <si>
    <t>Mitch Weltbach</t>
  </si>
  <si>
    <t>Rick ?</t>
  </si>
  <si>
    <t>Dean ?</t>
  </si>
  <si>
    <t>Late envelope Week 3, $10 penalty</t>
  </si>
  <si>
    <t>Week 5 paid $100 for week 2</t>
  </si>
  <si>
    <t>Harmon Kahlon</t>
  </si>
  <si>
    <t>Week 15</t>
  </si>
  <si>
    <t>Week 16</t>
  </si>
  <si>
    <t>Nicole Keelan © (F)</t>
  </si>
  <si>
    <t>Karin Macias (F)</t>
  </si>
  <si>
    <t>Monica Villarreal © (F)</t>
  </si>
  <si>
    <t>Bex Rogers © (F)</t>
  </si>
  <si>
    <t>Cary Horner © (F)</t>
  </si>
  <si>
    <t>Jane Matsomoto (F)</t>
  </si>
  <si>
    <t>Regina Mims (F)</t>
  </si>
  <si>
    <t>Danielle Winner (F)</t>
  </si>
  <si>
    <t>Michelle Kobias (F)</t>
  </si>
  <si>
    <t>Laura Seales (F)</t>
  </si>
  <si>
    <t>Carrie Hoffman (F)</t>
  </si>
  <si>
    <t>Julia Tabararez (F)</t>
  </si>
  <si>
    <t>Jacob Mayfield</t>
  </si>
  <si>
    <t>Late enveleope Week 6</t>
  </si>
  <si>
    <t>$10 late fee Week 6</t>
  </si>
  <si>
    <t>Warren Cirriacruz</t>
  </si>
  <si>
    <t>Brian Shearer</t>
  </si>
  <si>
    <t xml:space="preserve"> </t>
  </si>
  <si>
    <t>James Coats</t>
  </si>
  <si>
    <t>Omar Flores</t>
  </si>
  <si>
    <t>Matt Keelan</t>
  </si>
  <si>
    <t>Mike Miranda</t>
  </si>
  <si>
    <t>Kinny Smith</t>
  </si>
  <si>
    <t>Tiffany Taylor</t>
  </si>
  <si>
    <t>Veronica Reyes</t>
  </si>
  <si>
    <t>Johny Dick</t>
  </si>
  <si>
    <t>Walter Fulgham</t>
  </si>
  <si>
    <t>Johnny Martinez</t>
  </si>
  <si>
    <t>Unknown</t>
  </si>
  <si>
    <t>Randy Wayne</t>
  </si>
  <si>
    <t>Late envelope Week 16, $10 penalty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</si>
</sst>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m/dd"/>
    <numFmt numFmtId="165" formatCode="0.0%"/>
    <numFmt numFmtId="166" formatCode="m/d;@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sz val="9"/>
      <name val="Arial"/>
      <family val="2"/>
    </font>
    <font>
      <sz val="6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sz val="14"/>
      <color theme="1"/>
      <name val="Arial Black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5"/>
      <name val="Arial Narrow"/>
      <family val="2"/>
    </font>
    <font>
      <sz val="5"/>
      <name val="Arial"/>
      <family val="2"/>
    </font>
    <font>
      <sz val="10"/>
      <color theme="1"/>
      <name val="Arial Narrow"/>
      <family val="2"/>
    </font>
    <font>
      <b/>
      <sz val="10"/>
      <name val="Arial"/>
      <family val="2"/>
    </font>
    <font>
      <b/>
      <sz val="20"/>
      <name val="Tahoma"/>
      <family val="2"/>
    </font>
    <font>
      <sz val="14"/>
      <color theme="1"/>
      <name val="Aharoni"/>
      <charset val="177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8">
    <xf numFmtId="0" fontId="0" fillId="0" borderId="0" xfId="0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10" fillId="0" borderId="53" xfId="0" applyFont="1" applyBorder="1" applyAlignment="1">
      <alignment horizontal="center" vertical="center"/>
    </xf>
    <xf numFmtId="0" fontId="10" fillId="0" borderId="53" xfId="0" applyFont="1" applyBorder="1" applyAlignment="1">
      <alignment horizontal="left" vertical="center" indent="1"/>
    </xf>
    <xf numFmtId="0" fontId="10" fillId="0" borderId="44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0" fontId="10" fillId="0" borderId="56" xfId="0" applyFont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45" xfId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11" xfId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10" fillId="0" borderId="47" xfId="0" applyFont="1" applyBorder="1" applyAlignment="1">
      <alignment horizontal="left" vertical="center" indent="1"/>
    </xf>
    <xf numFmtId="0" fontId="10" fillId="0" borderId="26" xfId="0" applyFont="1" applyBorder="1" applyAlignment="1">
      <alignment vertical="center"/>
    </xf>
    <xf numFmtId="0" fontId="10" fillId="0" borderId="0" xfId="0" applyFont="1" applyAlignment="1">
      <alignment horizontal="right" vertical="center" indent="1"/>
    </xf>
    <xf numFmtId="0" fontId="10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0" xfId="0" quotePrefix="1" applyFont="1" applyAlignment="1">
      <alignment horizontal="right" vertical="center" indent="1"/>
    </xf>
    <xf numFmtId="0" fontId="10" fillId="0" borderId="40" xfId="0" applyFont="1" applyBorder="1" applyAlignment="1">
      <alignment vertical="center"/>
    </xf>
    <xf numFmtId="0" fontId="10" fillId="0" borderId="30" xfId="0" applyFont="1" applyBorder="1" applyAlignment="1">
      <alignment horizontal="right" vertical="center" indent="1"/>
    </xf>
    <xf numFmtId="0" fontId="10" fillId="0" borderId="33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9" fontId="10" fillId="0" borderId="33" xfId="0" applyNumberFormat="1" applyFont="1" applyBorder="1" applyAlignment="1">
      <alignment horizontal="center" vertical="center"/>
    </xf>
    <xf numFmtId="9" fontId="10" fillId="0" borderId="29" xfId="0" applyNumberFormat="1" applyFont="1" applyBorder="1" applyAlignment="1">
      <alignment horizontal="center" vertical="center"/>
    </xf>
    <xf numFmtId="0" fontId="10" fillId="0" borderId="48" xfId="0" applyFont="1" applyBorder="1" applyAlignment="1">
      <alignment vertical="center"/>
    </xf>
    <xf numFmtId="0" fontId="10" fillId="0" borderId="49" xfId="0" applyFont="1" applyBorder="1" applyAlignment="1">
      <alignment horizontal="right" vertical="center" indent="1"/>
    </xf>
    <xf numFmtId="0" fontId="10" fillId="0" borderId="51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2" fillId="0" borderId="30" xfId="0" applyFont="1" applyBorder="1" applyAlignment="1">
      <alignment horizontal="right" vertical="center" indent="1"/>
    </xf>
    <xf numFmtId="0" fontId="12" fillId="0" borderId="33" xfId="0" applyFont="1" applyBorder="1" applyAlignment="1">
      <alignment horizontal="center" vertical="center"/>
    </xf>
    <xf numFmtId="0" fontId="12" fillId="0" borderId="55" xfId="0" applyFont="1" applyBorder="1" applyAlignment="1">
      <alignment horizontal="center" vertical="center"/>
    </xf>
    <xf numFmtId="0" fontId="10" fillId="0" borderId="49" xfId="0" applyFont="1" applyBorder="1" applyAlignment="1">
      <alignment vertical="center"/>
    </xf>
    <xf numFmtId="0" fontId="10" fillId="0" borderId="49" xfId="0" applyFont="1" applyBorder="1" applyAlignment="1">
      <alignment horizontal="center" vertical="center"/>
    </xf>
    <xf numFmtId="0" fontId="10" fillId="0" borderId="50" xfId="0" applyFont="1" applyBorder="1" applyAlignment="1">
      <alignment vertical="center"/>
    </xf>
    <xf numFmtId="0" fontId="12" fillId="0" borderId="48" xfId="0" applyFont="1" applyBorder="1" applyAlignment="1">
      <alignment horizontal="left" vertical="center" indent="1"/>
    </xf>
    <xf numFmtId="0" fontId="10" fillId="0" borderId="60" xfId="0" applyFont="1" applyBorder="1" applyAlignment="1">
      <alignment horizontal="left" vertical="center" indent="1"/>
    </xf>
    <xf numFmtId="0" fontId="10" fillId="0" borderId="60" xfId="0" applyFont="1" applyBorder="1" applyAlignment="1">
      <alignment horizontal="center" vertical="center"/>
    </xf>
    <xf numFmtId="10" fontId="10" fillId="0" borderId="60" xfId="0" applyNumberFormat="1" applyFont="1" applyBorder="1" applyAlignment="1">
      <alignment horizontal="center" vertical="center"/>
    </xf>
    <xf numFmtId="0" fontId="10" fillId="0" borderId="40" xfId="0" applyFont="1" applyBorder="1" applyAlignment="1">
      <alignment horizontal="right" vertical="center" indent="1"/>
    </xf>
    <xf numFmtId="0" fontId="10" fillId="0" borderId="55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 indent="1"/>
    </xf>
    <xf numFmtId="10" fontId="10" fillId="0" borderId="9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indent="1"/>
    </xf>
    <xf numFmtId="10" fontId="10" fillId="0" borderId="0" xfId="0" applyNumberFormat="1" applyFont="1" applyAlignment="1">
      <alignment horizontal="center" vertical="center"/>
    </xf>
    <xf numFmtId="0" fontId="17" fillId="0" borderId="0" xfId="1" applyFont="1" applyAlignment="1">
      <alignment horizontal="left" vertical="center" indent="1"/>
    </xf>
    <xf numFmtId="0" fontId="8" fillId="0" borderId="0" xfId="1" applyFont="1" applyAlignment="1">
      <alignment vertical="center"/>
    </xf>
    <xf numFmtId="0" fontId="1" fillId="0" borderId="0" xfId="1" applyAlignment="1">
      <alignment horizontal="center" vertical="center"/>
    </xf>
    <xf numFmtId="0" fontId="1" fillId="0" borderId="13" xfId="1" applyBorder="1" applyAlignment="1">
      <alignment horizontal="left" vertical="center" indent="1"/>
    </xf>
    <xf numFmtId="0" fontId="1" fillId="0" borderId="13" xfId="1" applyBorder="1" applyAlignment="1">
      <alignment horizontal="left" vertical="center"/>
    </xf>
    <xf numFmtId="0" fontId="1" fillId="0" borderId="13" xfId="1" applyBorder="1" applyAlignment="1">
      <alignment horizontal="center" vertical="center"/>
    </xf>
    <xf numFmtId="0" fontId="7" fillId="0" borderId="18" xfId="1" applyFont="1" applyBorder="1" applyAlignment="1">
      <alignment horizontal="left" vertical="center" indent="2"/>
    </xf>
    <xf numFmtId="0" fontId="7" fillId="0" borderId="18" xfId="1" applyFont="1" applyBorder="1" applyAlignment="1">
      <alignment horizontal="left" vertical="center"/>
    </xf>
    <xf numFmtId="165" fontId="7" fillId="0" borderId="13" xfId="1" applyNumberFormat="1" applyFont="1" applyBorder="1" applyAlignment="1">
      <alignment horizontal="center" vertical="center"/>
    </xf>
    <xf numFmtId="0" fontId="16" fillId="0" borderId="36" xfId="1" applyFont="1" applyBorder="1" applyAlignment="1">
      <alignment horizontal="center" vertical="center"/>
    </xf>
    <xf numFmtId="0" fontId="1" fillId="0" borderId="17" xfId="1" applyBorder="1" applyAlignment="1">
      <alignment horizontal="center" vertical="center"/>
    </xf>
    <xf numFmtId="0" fontId="1" fillId="0" borderId="16" xfId="1" applyBorder="1" applyAlignment="1">
      <alignment horizontal="center" vertical="center"/>
    </xf>
    <xf numFmtId="0" fontId="1" fillId="0" borderId="26" xfId="1" applyBorder="1" applyAlignment="1">
      <alignment horizontal="left" vertical="center" indent="3"/>
    </xf>
    <xf numFmtId="0" fontId="1" fillId="0" borderId="57" xfId="1" applyBorder="1" applyAlignment="1">
      <alignment horizontal="left" vertical="center"/>
    </xf>
    <xf numFmtId="0" fontId="1" fillId="0" borderId="0" xfId="1" applyAlignment="1">
      <alignment horizontal="left" vertical="center"/>
    </xf>
    <xf numFmtId="0" fontId="1" fillId="0" borderId="32" xfId="1" applyBorder="1" applyAlignment="1">
      <alignment horizontal="center" vertical="center"/>
    </xf>
    <xf numFmtId="0" fontId="1" fillId="0" borderId="6" xfId="1" applyBorder="1" applyAlignment="1">
      <alignment horizontal="left" vertical="center" indent="3"/>
    </xf>
    <xf numFmtId="0" fontId="1" fillId="0" borderId="8" xfId="1" applyBorder="1" applyAlignment="1">
      <alignment horizontal="left" vertical="center"/>
    </xf>
    <xf numFmtId="0" fontId="1" fillId="0" borderId="9" xfId="1" applyBorder="1" applyAlignment="1">
      <alignment horizontal="center" vertical="center"/>
    </xf>
    <xf numFmtId="0" fontId="1" fillId="0" borderId="39" xfId="1" applyBorder="1" applyAlignment="1">
      <alignment horizontal="left" vertical="center" indent="3"/>
    </xf>
    <xf numFmtId="0" fontId="1" fillId="0" borderId="39" xfId="1" applyBorder="1" applyAlignment="1">
      <alignment horizontal="left" vertical="center"/>
    </xf>
    <xf numFmtId="0" fontId="1" fillId="0" borderId="21" xfId="1" applyBorder="1" applyAlignment="1">
      <alignment horizontal="left" vertical="center"/>
    </xf>
    <xf numFmtId="44" fontId="1" fillId="0" borderId="0" xfId="1" applyNumberFormat="1" applyAlignment="1">
      <alignment horizontal="center" vertical="center"/>
    </xf>
    <xf numFmtId="44" fontId="1" fillId="0" borderId="13" xfId="1" applyNumberForma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14" xfId="1" applyFont="1" applyBorder="1" applyAlignment="1">
      <alignment horizontal="left" vertical="center"/>
    </xf>
    <xf numFmtId="0" fontId="4" fillId="0" borderId="14" xfId="1" applyFont="1" applyBorder="1" applyAlignment="1">
      <alignment horizontal="center" vertical="center"/>
    </xf>
    <xf numFmtId="0" fontId="2" fillId="0" borderId="37" xfId="1" applyFont="1" applyBorder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6" fillId="0" borderId="12" xfId="1" applyFont="1" applyBorder="1" applyAlignment="1">
      <alignment horizontal="center" vertical="center" wrapText="1"/>
    </xf>
    <xf numFmtId="0" fontId="6" fillId="0" borderId="35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13" fillId="0" borderId="43" xfId="1" applyFont="1" applyBorder="1" applyAlignment="1">
      <alignment horizontal="center" vertical="center" wrapText="1"/>
    </xf>
    <xf numFmtId="0" fontId="14" fillId="0" borderId="62" xfId="1" applyFont="1" applyBorder="1" applyAlignment="1">
      <alignment horizontal="center" vertical="center" wrapText="1"/>
    </xf>
    <xf numFmtId="0" fontId="1" fillId="0" borderId="62" xfId="1" applyBorder="1" applyAlignment="1">
      <alignment horizontal="left" vertical="center"/>
    </xf>
    <xf numFmtId="0" fontId="3" fillId="0" borderId="46" xfId="1" applyFont="1" applyBorder="1" applyAlignment="1">
      <alignment horizontal="center" vertical="center"/>
    </xf>
    <xf numFmtId="0" fontId="3" fillId="0" borderId="29" xfId="1" applyFont="1" applyBorder="1" applyAlignment="1">
      <alignment horizontal="center" vertical="center"/>
    </xf>
    <xf numFmtId="164" fontId="1" fillId="0" borderId="0" xfId="1" applyNumberFormat="1" applyAlignment="1">
      <alignment horizontal="center" vertical="center"/>
    </xf>
    <xf numFmtId="0" fontId="5" fillId="0" borderId="44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1" fillId="0" borderId="59" xfId="1" quotePrefix="1" applyBorder="1" applyAlignment="1">
      <alignment horizontal="left" vertical="center" indent="1"/>
    </xf>
    <xf numFmtId="10" fontId="1" fillId="0" borderId="3" xfId="1" applyNumberFormat="1" applyBorder="1" applyAlignment="1">
      <alignment horizontal="center" vertical="center"/>
    </xf>
    <xf numFmtId="0" fontId="1" fillId="0" borderId="60" xfId="1" applyBorder="1" applyAlignment="1">
      <alignment horizontal="center" vertical="center"/>
    </xf>
    <xf numFmtId="0" fontId="1" fillId="0" borderId="61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35" xfId="1" applyFont="1" applyBorder="1" applyAlignment="1">
      <alignment horizontal="center" vertical="center"/>
    </xf>
    <xf numFmtId="0" fontId="1" fillId="0" borderId="8" xfId="1" quotePrefix="1" applyBorder="1" applyAlignment="1">
      <alignment horizontal="left" vertical="center" indent="1"/>
    </xf>
    <xf numFmtId="0" fontId="1" fillId="0" borderId="10" xfId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49" fontId="10" fillId="0" borderId="42" xfId="0" applyNumberFormat="1" applyFont="1" applyBorder="1" applyAlignment="1">
      <alignment horizontal="center" vertical="center"/>
    </xf>
    <xf numFmtId="0" fontId="10" fillId="0" borderId="67" xfId="0" applyFont="1" applyBorder="1" applyAlignment="1">
      <alignment horizontal="center" vertical="center"/>
    </xf>
    <xf numFmtId="0" fontId="16" fillId="0" borderId="68" xfId="1" applyFont="1" applyBorder="1" applyAlignment="1">
      <alignment horizontal="center" vertical="center"/>
    </xf>
    <xf numFmtId="0" fontId="1" fillId="0" borderId="69" xfId="1" applyBorder="1" applyAlignment="1">
      <alignment horizontal="center" vertical="center"/>
    </xf>
    <xf numFmtId="0" fontId="1" fillId="0" borderId="70" xfId="1" applyBorder="1" applyAlignment="1">
      <alignment horizontal="center" vertical="center"/>
    </xf>
    <xf numFmtId="0" fontId="1" fillId="0" borderId="74" xfId="1" applyBorder="1" applyAlignment="1">
      <alignment horizontal="center" vertical="center"/>
    </xf>
    <xf numFmtId="0" fontId="1" fillId="0" borderId="75" xfId="1" applyBorder="1" applyAlignment="1">
      <alignment horizontal="center" vertical="center"/>
    </xf>
    <xf numFmtId="0" fontId="3" fillId="0" borderId="28" xfId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64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/>
    </xf>
    <xf numFmtId="0" fontId="10" fillId="0" borderId="7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18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63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/>
    </xf>
    <xf numFmtId="0" fontId="10" fillId="0" borderId="49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0" fillId="0" borderId="66" xfId="0" applyFont="1" applyBorder="1" applyAlignment="1">
      <alignment horizontal="center" vertical="center" wrapText="1"/>
    </xf>
    <xf numFmtId="0" fontId="10" fillId="0" borderId="52" xfId="0" applyFont="1" applyBorder="1" applyAlignment="1">
      <alignment horizontal="center" vertical="center" wrapText="1"/>
    </xf>
    <xf numFmtId="0" fontId="10" fillId="0" borderId="67" xfId="0" applyFont="1" applyBorder="1" applyAlignment="1">
      <alignment horizontal="center" vertical="center" wrapText="1"/>
    </xf>
    <xf numFmtId="0" fontId="18" fillId="0" borderId="48" xfId="0" applyFont="1" applyBorder="1" applyAlignment="1">
      <alignment horizontal="center" vertical="center"/>
    </xf>
    <xf numFmtId="0" fontId="18" fillId="0" borderId="49" xfId="0" applyFont="1" applyBorder="1" applyAlignment="1">
      <alignment horizontal="center" vertical="center"/>
    </xf>
    <xf numFmtId="0" fontId="18" fillId="0" borderId="50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1" fillId="0" borderId="19" xfId="1" applyBorder="1" applyAlignment="1">
      <alignment horizontal="center" vertical="center" wrapText="1"/>
    </xf>
    <xf numFmtId="0" fontId="1" fillId="0" borderId="34" xfId="1" applyBorder="1" applyAlignment="1">
      <alignment horizontal="center" vertical="center" wrapText="1"/>
    </xf>
    <xf numFmtId="166" fontId="1" fillId="0" borderId="3" xfId="1" applyNumberFormat="1" applyBorder="1" applyAlignment="1">
      <alignment horizontal="center" vertical="center"/>
    </xf>
    <xf numFmtId="166" fontId="1" fillId="0" borderId="4" xfId="1" applyNumberFormat="1" applyBorder="1" applyAlignment="1">
      <alignment horizontal="center" vertical="center"/>
    </xf>
    <xf numFmtId="164" fontId="1" fillId="0" borderId="20" xfId="1" applyNumberFormat="1" applyBorder="1" applyAlignment="1">
      <alignment horizontal="center" vertical="center"/>
    </xf>
    <xf numFmtId="164" fontId="1" fillId="0" borderId="15" xfId="1" applyNumberFormat="1" applyBorder="1" applyAlignment="1">
      <alignment horizontal="center" vertical="center"/>
    </xf>
    <xf numFmtId="166" fontId="1" fillId="0" borderId="25" xfId="1" applyNumberFormat="1" applyBorder="1" applyAlignment="1">
      <alignment horizontal="center" vertical="center"/>
    </xf>
    <xf numFmtId="164" fontId="1" fillId="0" borderId="39" xfId="1" applyNumberFormat="1" applyBorder="1" applyAlignment="1">
      <alignment horizontal="center" vertical="center"/>
    </xf>
    <xf numFmtId="164" fontId="1" fillId="0" borderId="16" xfId="1" applyNumberFormat="1" applyBorder="1" applyAlignment="1">
      <alignment horizontal="center" vertical="center"/>
    </xf>
    <xf numFmtId="164" fontId="4" fillId="0" borderId="21" xfId="1" applyNumberFormat="1" applyFont="1" applyBorder="1" applyAlignment="1">
      <alignment horizontal="center" vertical="center"/>
    </xf>
    <xf numFmtId="164" fontId="4" fillId="0" borderId="27" xfId="1" applyNumberFormat="1" applyFont="1" applyBorder="1" applyAlignment="1">
      <alignment horizontal="center" vertical="center"/>
    </xf>
    <xf numFmtId="0" fontId="1" fillId="0" borderId="22" xfId="1" applyBorder="1" applyAlignment="1">
      <alignment horizontal="center" vertical="center"/>
    </xf>
    <xf numFmtId="0" fontId="1" fillId="0" borderId="23" xfId="1" applyBorder="1" applyAlignment="1">
      <alignment horizontal="center" vertical="center"/>
    </xf>
    <xf numFmtId="0" fontId="1" fillId="0" borderId="24" xfId="1" applyBorder="1" applyAlignment="1">
      <alignment horizontal="center" vertical="center"/>
    </xf>
    <xf numFmtId="0" fontId="3" fillId="0" borderId="3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8" xfId="1" applyFont="1" applyBorder="1" applyAlignment="1">
      <alignment horizontal="center" vertical="center" wrapText="1"/>
    </xf>
    <xf numFmtId="44" fontId="1" fillId="0" borderId="21" xfId="1" applyNumberFormat="1" applyBorder="1" applyAlignment="1">
      <alignment horizontal="center" vertical="center"/>
    </xf>
    <xf numFmtId="0" fontId="1" fillId="0" borderId="21" xfId="1" applyBorder="1" applyAlignment="1">
      <alignment horizontal="center" vertical="center"/>
    </xf>
    <xf numFmtId="0" fontId="3" fillId="0" borderId="32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3" xfId="1" applyFont="1" applyBorder="1" applyAlignment="1">
      <alignment horizontal="center" vertical="center" wrapText="1"/>
    </xf>
    <xf numFmtId="0" fontId="3" fillId="0" borderId="71" xfId="1" applyFont="1" applyBorder="1" applyAlignment="1">
      <alignment horizontal="center" vertical="center" wrapText="1"/>
    </xf>
    <xf numFmtId="0" fontId="3" fillId="0" borderId="72" xfId="1" applyFont="1" applyBorder="1" applyAlignment="1">
      <alignment horizontal="center" vertical="center" wrapText="1"/>
    </xf>
    <xf numFmtId="0" fontId="3" fillId="0" borderId="73" xfId="1" applyFont="1" applyBorder="1" applyAlignment="1">
      <alignment horizontal="center" vertical="center" wrapText="1"/>
    </xf>
    <xf numFmtId="164" fontId="1" fillId="0" borderId="19" xfId="1" applyNumberFormat="1" applyBorder="1" applyAlignment="1">
      <alignment horizontal="center" vertical="center"/>
    </xf>
    <xf numFmtId="0" fontId="1" fillId="0" borderId="0" xfId="1" applyAlignment="1">
      <alignment horizontal="center" vertical="center"/>
    </xf>
    <xf numFmtId="44" fontId="1" fillId="0" borderId="38" xfId="1" applyNumberFormat="1" applyBorder="1" applyAlignment="1">
      <alignment horizontal="center" vertical="center"/>
    </xf>
    <xf numFmtId="44" fontId="1" fillId="0" borderId="16" xfId="1" applyNumberFormat="1" applyBorder="1" applyAlignment="1">
      <alignment horizontal="center" vertical="center"/>
    </xf>
    <xf numFmtId="44" fontId="1" fillId="0" borderId="39" xfId="1" applyNumberFormat="1" applyBorder="1" applyAlignment="1">
      <alignment horizontal="center" vertical="center"/>
    </xf>
    <xf numFmtId="0" fontId="1" fillId="0" borderId="24" xfId="1" quotePrefix="1" applyBorder="1" applyAlignment="1">
      <alignment horizontal="center" vertical="center"/>
    </xf>
    <xf numFmtId="0" fontId="1" fillId="0" borderId="23" xfId="1" quotePrefix="1" applyBorder="1" applyAlignment="1">
      <alignment horizontal="center" vertical="center"/>
    </xf>
    <xf numFmtId="164" fontId="4" fillId="0" borderId="27" xfId="1" quotePrefix="1" applyNumberFormat="1" applyFont="1" applyBorder="1" applyAlignment="1">
      <alignment horizontal="center" vertical="center"/>
    </xf>
    <xf numFmtId="44" fontId="1" fillId="0" borderId="39" xfId="1" quotePrefix="1" applyNumberFormat="1" applyBorder="1" applyAlignment="1">
      <alignment horizontal="center" vertical="center"/>
    </xf>
    <xf numFmtId="44" fontId="1" fillId="0" borderId="16" xfId="1" quotePrefix="1" applyNumberForma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22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 patternType="solid">
          <fgColor indexed="64"/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alignment horizontal="center" readingOrder="0"/>
    </dxf>
    <dxf>
      <alignment horizontal="center" readingOrder="0"/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colors>
    <mruColors>
      <color rgb="FFFFFF99"/>
      <color rgb="FFFFFFCC"/>
      <color rgb="FFFEC8C2"/>
      <color rgb="FFCCCCFF"/>
      <color rgb="FFFEAAA4"/>
      <color rgb="FFFC9D96"/>
      <color rgb="FFFF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 Ward" refreshedDate="45787.919298726854" createdVersion="5" refreshedVersion="8" minRefreshableVersion="3" recordCount="240" xr:uid="{00000000-000A-0000-FFFF-FFFF0C000000}">
  <cacheSource type="worksheet">
    <worksheetSource ref="B2:G242" sheet="TopShooter Data"/>
  </cacheSource>
  <cacheFields count="7">
    <cacheField name="Team Name" numFmtId="0">
      <sharedItems count="30">
        <s v="Bowlmor Nicole"/>
        <s v="Courts Armin"/>
        <s v="Keyes David"/>
        <s v="Park Lane Monica"/>
        <s v="Redi Room Becca"/>
        <s v="Sportsmen Cary"/>
        <s v="Sportsmen James"/>
        <s v="Stadium David"/>
        <s v="Team09"/>
        <s v="Team10"/>
        <s v="Team11"/>
        <s v="Team12"/>
        <s v="Keyes Dave" u="1"/>
        <s v="Team01" u="1"/>
        <s v="Team02" u="1"/>
        <s v="Team03" u="1"/>
        <s v="Team04" u="1"/>
        <s v="Team05" u="1"/>
        <s v="Team06" u="1"/>
        <s v="Team07" u="1"/>
        <s v="Team08" u="1"/>
        <s v="Team2" u="1"/>
        <s v="Team8" u="1"/>
        <s v="Team1" u="1"/>
        <s v="Team7" u="1"/>
        <s v="Team6" u="1"/>
        <s v="Team5" u="1"/>
        <s v="Team4" u="1"/>
        <s v="Team3" u="1"/>
        <s v="Team9" u="1"/>
      </sharedItems>
    </cacheField>
    <cacheField name="Shooter Name" numFmtId="0">
      <sharedItems containsMixedTypes="1" containsNumber="1" containsInteger="1" minValue="0" maxValue="0" count="76">
        <s v="Nicole Keelan © (F)"/>
        <s v="Dante Blackstone"/>
        <s v="Antoine Walker"/>
        <s v="Noe Trejo"/>
        <s v="Matthew Keelan"/>
        <s v="Daniel Martinez"/>
        <s v="Isaiah Castro"/>
        <s v="Matt Keelan"/>
        <s v=""/>
        <s v="Armin Avdic ©"/>
        <s v="Ritchie Price"/>
        <s v="Joe Roman"/>
        <s v="Edgar Madrid"/>
        <s v="Julio Moreno"/>
        <s v="Alex Lara"/>
        <s v="Mitch Weltbach"/>
        <s v="Johny Dick"/>
        <s v="Johnny Martinez"/>
        <s v="David Diaz ©"/>
        <s v="Branden Flores"/>
        <s v="Ed Blanco"/>
        <s v="Leo Niasar"/>
        <s v="Karin Macias (F)"/>
        <s v="Miguel Parbiaz"/>
        <s v="James Flores"/>
        <s v="Rick ?"/>
        <s v="Dean ?"/>
        <s v="James Coats"/>
        <s v="Monica Villarreal © (F)"/>
        <s v="Carl Stibolt"/>
        <s v="Allen Leinwand"/>
        <s v="Zack Valenzuela"/>
        <s v="Darren Hancock"/>
        <s v="Ian Rohner"/>
        <s v="Rick Haun"/>
        <s v="Fonsi Rivero"/>
        <s v="Pablo Perez"/>
        <s v="Randy Wayne"/>
        <s v="Bex Rogers © (F)"/>
        <s v="Al Vo"/>
        <s v="Chris Ballou"/>
        <s v="Frankie Hardman"/>
        <s v="Steve Castillo"/>
        <s v="Harmon Kahlon"/>
        <s v="Kinny Smith"/>
        <s v="Walter Fulgham"/>
        <s v="Cary Horner © (F)"/>
        <s v="Jane Matsomoto (F)"/>
        <s v="Regina Mims (F)"/>
        <s v="Danielle Winner (F)"/>
        <s v="Michelle Kobias (F)"/>
        <s v="Laura Seales (F)"/>
        <s v="Warren Cirriacruz"/>
        <s v="Brian Shearer"/>
        <s v="Tiffany Taylor"/>
        <s v="Veronica Reyes"/>
        <s v="James Vidal ©"/>
        <s v="Ricky Mendoza"/>
        <s v="Simba Kharoud"/>
        <s v="Jimmy Vega"/>
        <s v="Gabe Cerros"/>
        <s v="Alex Weaver"/>
        <s v="Jacob Mayfield"/>
        <s v="David Harris ©"/>
        <s v="Carrie Hoffman (F)"/>
        <s v="Chris Menendez"/>
        <s v="Jose Pizano"/>
        <s v="Julia Tabararez (F)"/>
        <s v="Arnold Espanza"/>
        <s v="Marc Vondoren"/>
        <s v="Johnny Valdes"/>
        <s v="TJ Hughes"/>
        <s v="Omar Flores"/>
        <s v="Mike Miranda"/>
        <s v="Unknown"/>
        <n v="0" u="1"/>
      </sharedItems>
    </cacheField>
    <cacheField name="Win Percent" numFmtId="10">
      <sharedItems containsSemiMixedTypes="0" containsString="0" containsNumber="1" minValue="0" maxValue="1"/>
    </cacheField>
    <cacheField name="Wins" numFmtId="0">
      <sharedItems containsSemiMixedTypes="0" containsString="0" containsNumber="1" containsInteger="1" minValue="0" maxValue="49"/>
    </cacheField>
    <cacheField name="Losses" numFmtId="0">
      <sharedItems containsSemiMixedTypes="0" containsString="0" containsNumber="1" containsInteger="1" minValue="0" maxValue="51"/>
    </cacheField>
    <cacheField name="GTQ*" numFmtId="0">
      <sharedItems containsSemiMixedTypes="0" containsString="0" containsNumber="1" containsInteger="1" minValue="0" maxValue="51"/>
    </cacheField>
    <cacheField name="Win %" numFmtId="0" formula=" IF(Wins=0,0,Wins/(Wins+Losses)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0">
  <r>
    <x v="0"/>
    <x v="0"/>
    <n v="0.32"/>
    <n v="16"/>
    <n v="34"/>
    <n v="1"/>
  </r>
  <r>
    <x v="0"/>
    <x v="1"/>
    <n v="0.77419354838709675"/>
    <n v="48"/>
    <n v="14"/>
    <n v="0"/>
  </r>
  <r>
    <x v="0"/>
    <x v="2"/>
    <n v="0.2857142857142857"/>
    <n v="12"/>
    <n v="30"/>
    <n v="9"/>
  </r>
  <r>
    <x v="0"/>
    <x v="3"/>
    <n v="0.25"/>
    <n v="10"/>
    <n v="30"/>
    <n v="11"/>
  </r>
  <r>
    <x v="0"/>
    <x v="4"/>
    <n v="0.35"/>
    <n v="14"/>
    <n v="26"/>
    <n v="11"/>
  </r>
  <r>
    <x v="0"/>
    <x v="5"/>
    <n v="0.11764705882352941"/>
    <n v="4"/>
    <n v="30"/>
    <n v="17"/>
  </r>
  <r>
    <x v="0"/>
    <x v="6"/>
    <n v="0.47826086956521741"/>
    <n v="22"/>
    <n v="24"/>
    <n v="5"/>
  </r>
  <r>
    <x v="0"/>
    <x v="7"/>
    <n v="0.33333333333333331"/>
    <n v="2"/>
    <n v="4"/>
    <n v="45"/>
  </r>
  <r>
    <x v="0"/>
    <x v="8"/>
    <n v="0"/>
    <n v="0"/>
    <n v="0"/>
    <n v="51"/>
  </r>
  <r>
    <x v="0"/>
    <x v="8"/>
    <n v="0"/>
    <n v="0"/>
    <n v="0"/>
    <n v="51"/>
  </r>
  <r>
    <x v="0"/>
    <x v="8"/>
    <n v="0"/>
    <n v="0"/>
    <n v="0"/>
    <n v="51"/>
  </r>
  <r>
    <x v="0"/>
    <x v="8"/>
    <n v="0"/>
    <n v="0"/>
    <n v="0"/>
    <n v="51"/>
  </r>
  <r>
    <x v="0"/>
    <x v="8"/>
    <n v="0"/>
    <n v="0"/>
    <n v="0"/>
    <n v="51"/>
  </r>
  <r>
    <x v="0"/>
    <x v="8"/>
    <n v="0"/>
    <n v="0"/>
    <n v="0"/>
    <n v="51"/>
  </r>
  <r>
    <x v="0"/>
    <x v="8"/>
    <n v="0"/>
    <n v="0"/>
    <n v="0"/>
    <n v="51"/>
  </r>
  <r>
    <x v="0"/>
    <x v="8"/>
    <n v="0"/>
    <n v="0"/>
    <n v="0"/>
    <n v="51"/>
  </r>
  <r>
    <x v="0"/>
    <x v="8"/>
    <n v="0"/>
    <n v="0"/>
    <n v="0"/>
    <n v="51"/>
  </r>
  <r>
    <x v="0"/>
    <x v="8"/>
    <n v="0"/>
    <n v="0"/>
    <n v="0"/>
    <n v="51"/>
  </r>
  <r>
    <x v="0"/>
    <x v="8"/>
    <n v="0"/>
    <n v="0"/>
    <n v="0"/>
    <n v="51"/>
  </r>
  <r>
    <x v="0"/>
    <x v="8"/>
    <n v="0"/>
    <n v="0"/>
    <n v="0"/>
    <n v="51"/>
  </r>
  <r>
    <x v="1"/>
    <x v="9"/>
    <n v="0.68"/>
    <n v="34"/>
    <n v="16"/>
    <n v="1"/>
  </r>
  <r>
    <x v="1"/>
    <x v="10"/>
    <n v="0.63157894736842102"/>
    <n v="36"/>
    <n v="21"/>
    <n v="0"/>
  </r>
  <r>
    <x v="1"/>
    <x v="11"/>
    <n v="0.48275862068965519"/>
    <n v="14"/>
    <n v="15"/>
    <n v="22"/>
  </r>
  <r>
    <x v="1"/>
    <x v="12"/>
    <n v="0.75"/>
    <n v="45"/>
    <n v="15"/>
    <n v="0"/>
  </r>
  <r>
    <x v="1"/>
    <x v="13"/>
    <n v="0.79032258064516125"/>
    <n v="49"/>
    <n v="13"/>
    <n v="0"/>
  </r>
  <r>
    <x v="1"/>
    <x v="14"/>
    <n v="0.73076923076923073"/>
    <n v="38"/>
    <n v="14"/>
    <n v="0"/>
  </r>
  <r>
    <x v="1"/>
    <x v="15"/>
    <n v="0.75"/>
    <n v="3"/>
    <n v="1"/>
    <n v="47"/>
  </r>
  <r>
    <x v="1"/>
    <x v="16"/>
    <n v="0.5"/>
    <n v="2"/>
    <n v="2"/>
    <n v="47"/>
  </r>
  <r>
    <x v="1"/>
    <x v="17"/>
    <n v="0"/>
    <n v="0"/>
    <n v="2"/>
    <n v="49"/>
  </r>
  <r>
    <x v="1"/>
    <x v="8"/>
    <n v="0"/>
    <n v="0"/>
    <n v="0"/>
    <n v="51"/>
  </r>
  <r>
    <x v="1"/>
    <x v="8"/>
    <n v="0"/>
    <n v="0"/>
    <n v="0"/>
    <n v="51"/>
  </r>
  <r>
    <x v="1"/>
    <x v="8"/>
    <n v="0"/>
    <n v="0"/>
    <n v="0"/>
    <n v="51"/>
  </r>
  <r>
    <x v="1"/>
    <x v="8"/>
    <n v="0"/>
    <n v="0"/>
    <n v="0"/>
    <n v="51"/>
  </r>
  <r>
    <x v="1"/>
    <x v="8"/>
    <n v="0"/>
    <n v="0"/>
    <n v="0"/>
    <n v="51"/>
  </r>
  <r>
    <x v="1"/>
    <x v="8"/>
    <n v="0"/>
    <n v="0"/>
    <n v="0"/>
    <n v="51"/>
  </r>
  <r>
    <x v="1"/>
    <x v="8"/>
    <n v="0"/>
    <n v="0"/>
    <n v="0"/>
    <n v="51"/>
  </r>
  <r>
    <x v="1"/>
    <x v="8"/>
    <n v="0"/>
    <n v="0"/>
    <n v="0"/>
    <n v="51"/>
  </r>
  <r>
    <x v="1"/>
    <x v="8"/>
    <n v="0"/>
    <n v="0"/>
    <n v="0"/>
    <n v="51"/>
  </r>
  <r>
    <x v="1"/>
    <x v="8"/>
    <n v="0"/>
    <n v="0"/>
    <n v="0"/>
    <n v="51"/>
  </r>
  <r>
    <x v="1"/>
    <x v="8"/>
    <n v="0"/>
    <n v="0"/>
    <n v="0"/>
    <n v="51"/>
  </r>
  <r>
    <x v="2"/>
    <x v="18"/>
    <n v="0.5"/>
    <n v="27"/>
    <n v="27"/>
    <n v="0"/>
  </r>
  <r>
    <x v="2"/>
    <x v="19"/>
    <n v="0.52380952380952384"/>
    <n v="22"/>
    <n v="20"/>
    <n v="9"/>
  </r>
  <r>
    <x v="2"/>
    <x v="20"/>
    <n v="0.75"/>
    <n v="45"/>
    <n v="15"/>
    <n v="0"/>
  </r>
  <r>
    <x v="2"/>
    <x v="21"/>
    <n v="0.42857142857142855"/>
    <n v="6"/>
    <n v="8"/>
    <n v="37"/>
  </r>
  <r>
    <x v="2"/>
    <x v="22"/>
    <n v="0.51666666666666672"/>
    <n v="31"/>
    <n v="29"/>
    <n v="0"/>
  </r>
  <r>
    <x v="2"/>
    <x v="23"/>
    <n v="0.25"/>
    <n v="1"/>
    <n v="3"/>
    <n v="47"/>
  </r>
  <r>
    <x v="2"/>
    <x v="24"/>
    <n v="0.68518518518518523"/>
    <n v="37"/>
    <n v="17"/>
    <n v="0"/>
  </r>
  <r>
    <x v="2"/>
    <x v="25"/>
    <n v="0"/>
    <n v="0"/>
    <n v="3"/>
    <n v="48"/>
  </r>
  <r>
    <x v="2"/>
    <x v="26"/>
    <n v="0"/>
    <n v="0"/>
    <n v="1"/>
    <n v="50"/>
  </r>
  <r>
    <x v="2"/>
    <x v="27"/>
    <n v="0.5714285714285714"/>
    <n v="16"/>
    <n v="12"/>
    <n v="23"/>
  </r>
  <r>
    <x v="2"/>
    <x v="8"/>
    <n v="0"/>
    <n v="0"/>
    <n v="0"/>
    <n v="51"/>
  </r>
  <r>
    <x v="2"/>
    <x v="8"/>
    <n v="0"/>
    <n v="0"/>
    <n v="0"/>
    <n v="51"/>
  </r>
  <r>
    <x v="2"/>
    <x v="8"/>
    <n v="0"/>
    <n v="0"/>
    <n v="0"/>
    <n v="51"/>
  </r>
  <r>
    <x v="2"/>
    <x v="8"/>
    <n v="0"/>
    <n v="0"/>
    <n v="0"/>
    <n v="51"/>
  </r>
  <r>
    <x v="2"/>
    <x v="8"/>
    <n v="0"/>
    <n v="0"/>
    <n v="0"/>
    <n v="51"/>
  </r>
  <r>
    <x v="2"/>
    <x v="8"/>
    <n v="0"/>
    <n v="0"/>
    <n v="0"/>
    <n v="51"/>
  </r>
  <r>
    <x v="2"/>
    <x v="8"/>
    <n v="0"/>
    <n v="0"/>
    <n v="0"/>
    <n v="51"/>
  </r>
  <r>
    <x v="2"/>
    <x v="8"/>
    <n v="0"/>
    <n v="0"/>
    <n v="0"/>
    <n v="51"/>
  </r>
  <r>
    <x v="2"/>
    <x v="8"/>
    <n v="0"/>
    <n v="0"/>
    <n v="0"/>
    <n v="51"/>
  </r>
  <r>
    <x v="2"/>
    <x v="8"/>
    <n v="0"/>
    <n v="0"/>
    <n v="0"/>
    <n v="51"/>
  </r>
  <r>
    <x v="3"/>
    <x v="28"/>
    <n v="0.34375"/>
    <n v="11"/>
    <n v="21"/>
    <n v="19"/>
  </r>
  <r>
    <x v="3"/>
    <x v="29"/>
    <n v="0.43478260869565216"/>
    <n v="20"/>
    <n v="26"/>
    <n v="5"/>
  </r>
  <r>
    <x v="3"/>
    <x v="30"/>
    <n v="0.42499999999999999"/>
    <n v="17"/>
    <n v="23"/>
    <n v="11"/>
  </r>
  <r>
    <x v="3"/>
    <x v="31"/>
    <n v="0.70454545454545459"/>
    <n v="31"/>
    <n v="13"/>
    <n v="7"/>
  </r>
  <r>
    <x v="3"/>
    <x v="32"/>
    <n v="1"/>
    <n v="2"/>
    <n v="0"/>
    <n v="49"/>
  </r>
  <r>
    <x v="3"/>
    <x v="33"/>
    <n v="0.52941176470588236"/>
    <n v="18"/>
    <n v="16"/>
    <n v="17"/>
  </r>
  <r>
    <x v="3"/>
    <x v="34"/>
    <n v="0.5"/>
    <n v="14"/>
    <n v="14"/>
    <n v="23"/>
  </r>
  <r>
    <x v="3"/>
    <x v="35"/>
    <n v="0.52500000000000002"/>
    <n v="21"/>
    <n v="19"/>
    <n v="11"/>
  </r>
  <r>
    <x v="3"/>
    <x v="36"/>
    <n v="0.36956521739130432"/>
    <n v="17"/>
    <n v="29"/>
    <n v="5"/>
  </r>
  <r>
    <x v="3"/>
    <x v="37"/>
    <n v="0.75"/>
    <n v="6"/>
    <n v="2"/>
    <n v="43"/>
  </r>
  <r>
    <x v="3"/>
    <x v="8"/>
    <n v="0"/>
    <n v="0"/>
    <n v="0"/>
    <n v="51"/>
  </r>
  <r>
    <x v="3"/>
    <x v="8"/>
    <n v="0"/>
    <n v="0"/>
    <n v="0"/>
    <n v="51"/>
  </r>
  <r>
    <x v="3"/>
    <x v="8"/>
    <n v="0"/>
    <n v="0"/>
    <n v="0"/>
    <n v="51"/>
  </r>
  <r>
    <x v="3"/>
    <x v="8"/>
    <n v="0"/>
    <n v="0"/>
    <n v="0"/>
    <n v="51"/>
  </r>
  <r>
    <x v="3"/>
    <x v="8"/>
    <n v="0"/>
    <n v="0"/>
    <n v="0"/>
    <n v="51"/>
  </r>
  <r>
    <x v="3"/>
    <x v="8"/>
    <n v="0"/>
    <n v="0"/>
    <n v="0"/>
    <n v="51"/>
  </r>
  <r>
    <x v="3"/>
    <x v="8"/>
    <n v="0"/>
    <n v="0"/>
    <n v="0"/>
    <n v="51"/>
  </r>
  <r>
    <x v="3"/>
    <x v="8"/>
    <n v="0"/>
    <n v="0"/>
    <n v="0"/>
    <n v="51"/>
  </r>
  <r>
    <x v="3"/>
    <x v="8"/>
    <n v="0"/>
    <n v="0"/>
    <n v="0"/>
    <n v="51"/>
  </r>
  <r>
    <x v="3"/>
    <x v="8"/>
    <n v="0"/>
    <n v="0"/>
    <n v="0"/>
    <n v="51"/>
  </r>
  <r>
    <x v="4"/>
    <x v="38"/>
    <n v="0.5"/>
    <n v="25"/>
    <n v="25"/>
    <n v="1"/>
  </r>
  <r>
    <x v="4"/>
    <x v="39"/>
    <n v="0.61111111111111116"/>
    <n v="33"/>
    <n v="21"/>
    <n v="0"/>
  </r>
  <r>
    <x v="4"/>
    <x v="40"/>
    <n v="0.59615384615384615"/>
    <n v="31"/>
    <n v="21"/>
    <n v="0"/>
  </r>
  <r>
    <x v="4"/>
    <x v="41"/>
    <n v="0.5"/>
    <n v="21"/>
    <n v="21"/>
    <n v="9"/>
  </r>
  <r>
    <x v="4"/>
    <x v="42"/>
    <n v="0.56666666666666665"/>
    <n v="34"/>
    <n v="26"/>
    <n v="0"/>
  </r>
  <r>
    <x v="4"/>
    <x v="43"/>
    <n v="0.52"/>
    <n v="26"/>
    <n v="24"/>
    <n v="1"/>
  </r>
  <r>
    <x v="4"/>
    <x v="44"/>
    <n v="0.75"/>
    <n v="6"/>
    <n v="2"/>
    <n v="43"/>
  </r>
  <r>
    <x v="4"/>
    <x v="45"/>
    <n v="0.5"/>
    <n v="2"/>
    <n v="2"/>
    <n v="47"/>
  </r>
  <r>
    <x v="4"/>
    <x v="8"/>
    <n v="0"/>
    <n v="0"/>
    <n v="0"/>
    <n v="51"/>
  </r>
  <r>
    <x v="4"/>
    <x v="8"/>
    <n v="0"/>
    <n v="0"/>
    <n v="0"/>
    <n v="51"/>
  </r>
  <r>
    <x v="4"/>
    <x v="8"/>
    <n v="0"/>
    <n v="0"/>
    <n v="0"/>
    <n v="51"/>
  </r>
  <r>
    <x v="4"/>
    <x v="8"/>
    <n v="0"/>
    <n v="0"/>
    <n v="0"/>
    <n v="51"/>
  </r>
  <r>
    <x v="4"/>
    <x v="8"/>
    <n v="0"/>
    <n v="0"/>
    <n v="0"/>
    <n v="51"/>
  </r>
  <r>
    <x v="4"/>
    <x v="8"/>
    <n v="0"/>
    <n v="0"/>
    <n v="0"/>
    <n v="51"/>
  </r>
  <r>
    <x v="4"/>
    <x v="8"/>
    <n v="0"/>
    <n v="0"/>
    <n v="0"/>
    <n v="51"/>
  </r>
  <r>
    <x v="4"/>
    <x v="8"/>
    <n v="0"/>
    <n v="0"/>
    <n v="0"/>
    <n v="51"/>
  </r>
  <r>
    <x v="4"/>
    <x v="8"/>
    <n v="0"/>
    <n v="0"/>
    <n v="0"/>
    <n v="51"/>
  </r>
  <r>
    <x v="4"/>
    <x v="8"/>
    <n v="0"/>
    <n v="0"/>
    <n v="0"/>
    <n v="51"/>
  </r>
  <r>
    <x v="4"/>
    <x v="8"/>
    <n v="0"/>
    <n v="0"/>
    <n v="0"/>
    <n v="51"/>
  </r>
  <r>
    <x v="4"/>
    <x v="8"/>
    <n v="0"/>
    <n v="0"/>
    <n v="0"/>
    <n v="51"/>
  </r>
  <r>
    <x v="5"/>
    <x v="46"/>
    <n v="0.42857142857142855"/>
    <n v="24"/>
    <n v="32"/>
    <n v="0"/>
  </r>
  <r>
    <x v="5"/>
    <x v="47"/>
    <n v="0.39285714285714285"/>
    <n v="22"/>
    <n v="34"/>
    <n v="0"/>
  </r>
  <r>
    <x v="5"/>
    <x v="48"/>
    <n v="0.13559322033898305"/>
    <n v="8"/>
    <n v="51"/>
    <n v="0"/>
  </r>
  <r>
    <x v="5"/>
    <x v="49"/>
    <n v="0.16"/>
    <n v="4"/>
    <n v="21"/>
    <n v="26"/>
  </r>
  <r>
    <x v="5"/>
    <x v="50"/>
    <n v="0.35416666666666669"/>
    <n v="17"/>
    <n v="31"/>
    <n v="3"/>
  </r>
  <r>
    <x v="5"/>
    <x v="51"/>
    <n v="0.13207547169811321"/>
    <n v="7"/>
    <n v="46"/>
    <n v="0"/>
  </r>
  <r>
    <x v="5"/>
    <x v="52"/>
    <n v="0.33333333333333331"/>
    <n v="4"/>
    <n v="8"/>
    <n v="39"/>
  </r>
  <r>
    <x v="5"/>
    <x v="53"/>
    <n v="0.75"/>
    <n v="3"/>
    <n v="1"/>
    <n v="47"/>
  </r>
  <r>
    <x v="5"/>
    <x v="54"/>
    <n v="1"/>
    <n v="1"/>
    <n v="0"/>
    <n v="50"/>
  </r>
  <r>
    <x v="5"/>
    <x v="55"/>
    <n v="0.16666666666666666"/>
    <n v="1"/>
    <n v="5"/>
    <n v="45"/>
  </r>
  <r>
    <x v="5"/>
    <x v="8"/>
    <n v="0"/>
    <n v="0"/>
    <n v="0"/>
    <n v="51"/>
  </r>
  <r>
    <x v="5"/>
    <x v="8"/>
    <n v="0"/>
    <n v="0"/>
    <n v="0"/>
    <n v="51"/>
  </r>
  <r>
    <x v="5"/>
    <x v="8"/>
    <n v="0"/>
    <n v="0"/>
    <n v="0"/>
    <n v="51"/>
  </r>
  <r>
    <x v="5"/>
    <x v="8"/>
    <n v="0"/>
    <n v="0"/>
    <n v="0"/>
    <n v="51"/>
  </r>
  <r>
    <x v="5"/>
    <x v="8"/>
    <n v="0"/>
    <n v="0"/>
    <n v="0"/>
    <n v="51"/>
  </r>
  <r>
    <x v="5"/>
    <x v="8"/>
    <n v="0"/>
    <n v="0"/>
    <n v="0"/>
    <n v="51"/>
  </r>
  <r>
    <x v="5"/>
    <x v="8"/>
    <n v="0"/>
    <n v="0"/>
    <n v="0"/>
    <n v="51"/>
  </r>
  <r>
    <x v="5"/>
    <x v="8"/>
    <n v="0"/>
    <n v="0"/>
    <n v="0"/>
    <n v="51"/>
  </r>
  <r>
    <x v="5"/>
    <x v="8"/>
    <n v="0"/>
    <n v="0"/>
    <n v="0"/>
    <n v="51"/>
  </r>
  <r>
    <x v="5"/>
    <x v="8"/>
    <n v="0"/>
    <n v="0"/>
    <n v="0"/>
    <n v="51"/>
  </r>
  <r>
    <x v="6"/>
    <x v="56"/>
    <n v="0.6071428571428571"/>
    <n v="34"/>
    <n v="22"/>
    <n v="0"/>
  </r>
  <r>
    <x v="6"/>
    <x v="57"/>
    <n v="0.57999999999999996"/>
    <n v="29"/>
    <n v="21"/>
    <n v="1"/>
  </r>
  <r>
    <x v="6"/>
    <x v="58"/>
    <n v="0.59615384615384615"/>
    <n v="31"/>
    <n v="21"/>
    <n v="0"/>
  </r>
  <r>
    <x v="6"/>
    <x v="59"/>
    <n v="0.52173913043478259"/>
    <n v="24"/>
    <n v="22"/>
    <n v="5"/>
  </r>
  <r>
    <x v="6"/>
    <x v="60"/>
    <n v="0.33333333333333331"/>
    <n v="16"/>
    <n v="32"/>
    <n v="3"/>
  </r>
  <r>
    <x v="6"/>
    <x v="61"/>
    <n v="0.765625"/>
    <n v="49"/>
    <n v="15"/>
    <n v="0"/>
  </r>
  <r>
    <x v="6"/>
    <x v="62"/>
    <n v="0.25"/>
    <n v="1"/>
    <n v="3"/>
    <n v="47"/>
  </r>
  <r>
    <x v="6"/>
    <x v="8"/>
    <n v="0"/>
    <n v="0"/>
    <n v="0"/>
    <n v="51"/>
  </r>
  <r>
    <x v="6"/>
    <x v="8"/>
    <n v="0"/>
    <n v="0"/>
    <n v="0"/>
    <n v="51"/>
  </r>
  <r>
    <x v="6"/>
    <x v="8"/>
    <n v="0"/>
    <n v="0"/>
    <n v="0"/>
    <n v="51"/>
  </r>
  <r>
    <x v="6"/>
    <x v="8"/>
    <n v="0"/>
    <n v="0"/>
    <n v="0"/>
    <n v="51"/>
  </r>
  <r>
    <x v="6"/>
    <x v="8"/>
    <n v="0"/>
    <n v="0"/>
    <n v="0"/>
    <n v="51"/>
  </r>
  <r>
    <x v="6"/>
    <x v="8"/>
    <n v="0"/>
    <n v="0"/>
    <n v="0"/>
    <n v="51"/>
  </r>
  <r>
    <x v="6"/>
    <x v="8"/>
    <n v="0"/>
    <n v="0"/>
    <n v="0"/>
    <n v="51"/>
  </r>
  <r>
    <x v="6"/>
    <x v="8"/>
    <n v="0"/>
    <n v="0"/>
    <n v="0"/>
    <n v="51"/>
  </r>
  <r>
    <x v="6"/>
    <x v="8"/>
    <n v="0"/>
    <n v="0"/>
    <n v="0"/>
    <n v="51"/>
  </r>
  <r>
    <x v="6"/>
    <x v="8"/>
    <n v="0"/>
    <n v="0"/>
    <n v="0"/>
    <n v="51"/>
  </r>
  <r>
    <x v="6"/>
    <x v="8"/>
    <n v="0"/>
    <n v="0"/>
    <n v="0"/>
    <n v="51"/>
  </r>
  <r>
    <x v="6"/>
    <x v="8"/>
    <n v="0"/>
    <n v="0"/>
    <n v="0"/>
    <n v="51"/>
  </r>
  <r>
    <x v="6"/>
    <x v="8"/>
    <n v="0"/>
    <n v="0"/>
    <n v="0"/>
    <n v="51"/>
  </r>
  <r>
    <x v="7"/>
    <x v="63"/>
    <n v="0.30555555555555558"/>
    <n v="11"/>
    <n v="25"/>
    <n v="15"/>
  </r>
  <r>
    <x v="7"/>
    <x v="64"/>
    <n v="0"/>
    <n v="0"/>
    <n v="2"/>
    <n v="49"/>
  </r>
  <r>
    <x v="7"/>
    <x v="65"/>
    <n v="0.5"/>
    <n v="1"/>
    <n v="1"/>
    <n v="49"/>
  </r>
  <r>
    <x v="7"/>
    <x v="66"/>
    <n v="0.578125"/>
    <n v="37"/>
    <n v="27"/>
    <n v="0"/>
  </r>
  <r>
    <x v="7"/>
    <x v="67"/>
    <n v="0.30769230769230771"/>
    <n v="16"/>
    <n v="36"/>
    <n v="0"/>
  </r>
  <r>
    <x v="7"/>
    <x v="68"/>
    <n v="0.42"/>
    <n v="21"/>
    <n v="29"/>
    <n v="1"/>
  </r>
  <r>
    <x v="7"/>
    <x v="69"/>
    <n v="0.625"/>
    <n v="5"/>
    <n v="3"/>
    <n v="43"/>
  </r>
  <r>
    <x v="7"/>
    <x v="70"/>
    <n v="0.52500000000000002"/>
    <n v="21"/>
    <n v="19"/>
    <n v="11"/>
  </r>
  <r>
    <x v="7"/>
    <x v="71"/>
    <n v="0.75"/>
    <n v="3"/>
    <n v="1"/>
    <n v="47"/>
  </r>
  <r>
    <x v="7"/>
    <x v="72"/>
    <n v="0.45"/>
    <n v="9"/>
    <n v="11"/>
    <n v="31"/>
  </r>
  <r>
    <x v="7"/>
    <x v="73"/>
    <n v="0.3235294117647059"/>
    <n v="11"/>
    <n v="23"/>
    <n v="17"/>
  </r>
  <r>
    <x v="7"/>
    <x v="54"/>
    <n v="0.25"/>
    <n v="1"/>
    <n v="3"/>
    <n v="47"/>
  </r>
  <r>
    <x v="7"/>
    <x v="74"/>
    <n v="0"/>
    <n v="0"/>
    <n v="4"/>
    <n v="47"/>
  </r>
  <r>
    <x v="7"/>
    <x v="8"/>
    <n v="0"/>
    <n v="0"/>
    <n v="0"/>
    <n v="51"/>
  </r>
  <r>
    <x v="7"/>
    <x v="8"/>
    <n v="0"/>
    <n v="0"/>
    <n v="0"/>
    <n v="51"/>
  </r>
  <r>
    <x v="7"/>
    <x v="8"/>
    <n v="0"/>
    <n v="0"/>
    <n v="0"/>
    <n v="51"/>
  </r>
  <r>
    <x v="7"/>
    <x v="8"/>
    <n v="0"/>
    <n v="0"/>
    <n v="0"/>
    <n v="51"/>
  </r>
  <r>
    <x v="7"/>
    <x v="8"/>
    <n v="0"/>
    <n v="0"/>
    <n v="0"/>
    <n v="51"/>
  </r>
  <r>
    <x v="7"/>
    <x v="8"/>
    <n v="0"/>
    <n v="0"/>
    <n v="0"/>
    <n v="51"/>
  </r>
  <r>
    <x v="7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8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9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0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  <r>
    <x v="11"/>
    <x v="8"/>
    <n v="0"/>
    <n v="0"/>
    <n v="0"/>
    <n v="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PivotTable5" cacheId="22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5" indent="0" compact="0" compactData="0" multipleFieldFilters="0">
  <location ref="H2:L97" firstHeaderRow="0" firstDataRow="1" firstDataCol="2"/>
  <pivotFields count="7">
    <pivotField axis="axisRow" compact="0" outline="0" showAll="0" sortType="ascending">
      <items count="31">
        <item x="0"/>
        <item x="1"/>
        <item m="1" x="12"/>
        <item x="2"/>
        <item x="3"/>
        <item x="4"/>
        <item x="5"/>
        <item x="6"/>
        <item x="7"/>
        <item sd="0" m="1" x="13"/>
        <item sd="0" m="1" x="14"/>
        <item sd="0" m="1" x="15"/>
        <item sd="0" m="1" x="16"/>
        <item sd="0" m="1" x="17"/>
        <item sd="0" m="1" x="18"/>
        <item sd="0" m="1" x="19"/>
        <item sd="0" m="1" x="20"/>
        <item sd="0" x="8"/>
        <item sd="0" m="1" x="23"/>
        <item sd="0" x="9"/>
        <item sd="0" x="10"/>
        <item sd="0" x="11"/>
        <item sd="0" m="1" x="21"/>
        <item sd="0" m="1" x="28"/>
        <item sd="0" m="1" x="27"/>
        <item sd="0" m="1" x="26"/>
        <item sd="0" m="1" x="25"/>
        <item sd="0" m="1" x="24"/>
        <item sd="0" m="1" x="22"/>
        <item sd="0" m="1" x="29"/>
        <item t="default"/>
      </items>
    </pivotField>
    <pivotField axis="axisRow" compact="0" outline="0" showAll="0" sortType="ascending">
      <items count="77">
        <item m="1" x="75"/>
        <item x="8"/>
        <item x="39"/>
        <item x="14"/>
        <item x="61"/>
        <item x="30"/>
        <item x="2"/>
        <item x="9"/>
        <item x="68"/>
        <item x="38"/>
        <item x="19"/>
        <item x="53"/>
        <item x="29"/>
        <item x="64"/>
        <item x="46"/>
        <item x="40"/>
        <item x="65"/>
        <item x="5"/>
        <item x="49"/>
        <item x="1"/>
        <item x="32"/>
        <item x="18"/>
        <item x="63"/>
        <item x="26"/>
        <item x="20"/>
        <item x="12"/>
        <item x="35"/>
        <item x="41"/>
        <item x="60"/>
        <item x="43"/>
        <item x="33"/>
        <item x="6"/>
        <item x="62"/>
        <item x="27"/>
        <item x="24"/>
        <item x="56"/>
        <item x="47"/>
        <item x="59"/>
        <item x="11"/>
        <item x="17"/>
        <item x="70"/>
        <item x="16"/>
        <item x="66"/>
        <item x="67"/>
        <item x="13"/>
        <item x="22"/>
        <item x="44"/>
        <item x="51"/>
        <item x="21"/>
        <item x="69"/>
        <item x="7"/>
        <item x="4"/>
        <item x="50"/>
        <item x="23"/>
        <item x="73"/>
        <item x="15"/>
        <item x="28"/>
        <item x="0"/>
        <item x="3"/>
        <item x="72"/>
        <item x="36"/>
        <item x="37"/>
        <item x="48"/>
        <item x="25"/>
        <item x="34"/>
        <item x="57"/>
        <item x="10"/>
        <item x="58"/>
        <item x="42"/>
        <item x="54"/>
        <item x="71"/>
        <item x="74"/>
        <item x="55"/>
        <item x="45"/>
        <item x="52"/>
        <item x="31"/>
        <item t="default"/>
      </items>
    </pivotField>
    <pivotField compact="0" numFmtId="10" outline="0" showAll="0"/>
    <pivotField dataField="1" compact="0" outline="0" showAll="0"/>
    <pivotField dataField="1" compact="0" outline="0" showAll="0"/>
    <pivotField compact="0" outline="0" showAll="0"/>
    <pivotField dataField="1" compact="0" outline="0" dragToRow="0" dragToCol="0" dragToPage="0" showAll="0" defaultSubtotal="0"/>
  </pivotFields>
  <rowFields count="2">
    <field x="0"/>
    <field x="1"/>
  </rowFields>
  <rowItems count="95">
    <i>
      <x/>
      <x v="1"/>
    </i>
    <i r="1">
      <x v="6"/>
    </i>
    <i r="1">
      <x v="17"/>
    </i>
    <i r="1">
      <x v="19"/>
    </i>
    <i r="1">
      <x v="31"/>
    </i>
    <i r="1">
      <x v="50"/>
    </i>
    <i r="1">
      <x v="51"/>
    </i>
    <i r="1">
      <x v="57"/>
    </i>
    <i r="1">
      <x v="58"/>
    </i>
    <i t="default">
      <x/>
    </i>
    <i>
      <x v="1"/>
      <x v="1"/>
    </i>
    <i r="1">
      <x v="3"/>
    </i>
    <i r="1">
      <x v="7"/>
    </i>
    <i r="1">
      <x v="25"/>
    </i>
    <i r="1">
      <x v="38"/>
    </i>
    <i r="1">
      <x v="39"/>
    </i>
    <i r="1">
      <x v="41"/>
    </i>
    <i r="1">
      <x v="44"/>
    </i>
    <i r="1">
      <x v="55"/>
    </i>
    <i r="1">
      <x v="66"/>
    </i>
    <i t="default">
      <x v="1"/>
    </i>
    <i>
      <x v="3"/>
      <x v="1"/>
    </i>
    <i r="1">
      <x v="10"/>
    </i>
    <i r="1">
      <x v="21"/>
    </i>
    <i r="1">
      <x v="23"/>
    </i>
    <i r="1">
      <x v="24"/>
    </i>
    <i r="1">
      <x v="33"/>
    </i>
    <i r="1">
      <x v="34"/>
    </i>
    <i r="1">
      <x v="45"/>
    </i>
    <i r="1">
      <x v="48"/>
    </i>
    <i r="1">
      <x v="53"/>
    </i>
    <i r="1">
      <x v="63"/>
    </i>
    <i t="default">
      <x v="3"/>
    </i>
    <i>
      <x v="4"/>
      <x v="1"/>
    </i>
    <i r="1">
      <x v="5"/>
    </i>
    <i r="1">
      <x v="12"/>
    </i>
    <i r="1">
      <x v="20"/>
    </i>
    <i r="1">
      <x v="26"/>
    </i>
    <i r="1">
      <x v="30"/>
    </i>
    <i r="1">
      <x v="56"/>
    </i>
    <i r="1">
      <x v="60"/>
    </i>
    <i r="1">
      <x v="61"/>
    </i>
    <i r="1">
      <x v="64"/>
    </i>
    <i r="1">
      <x v="75"/>
    </i>
    <i t="default">
      <x v="4"/>
    </i>
    <i>
      <x v="5"/>
      <x v="1"/>
    </i>
    <i r="1">
      <x v="2"/>
    </i>
    <i r="1">
      <x v="9"/>
    </i>
    <i r="1">
      <x v="15"/>
    </i>
    <i r="1">
      <x v="27"/>
    </i>
    <i r="1">
      <x v="29"/>
    </i>
    <i r="1">
      <x v="46"/>
    </i>
    <i r="1">
      <x v="68"/>
    </i>
    <i r="1">
      <x v="73"/>
    </i>
    <i t="default">
      <x v="5"/>
    </i>
    <i>
      <x v="6"/>
      <x v="1"/>
    </i>
    <i r="1">
      <x v="11"/>
    </i>
    <i r="1">
      <x v="14"/>
    </i>
    <i r="1">
      <x v="18"/>
    </i>
    <i r="1">
      <x v="36"/>
    </i>
    <i r="1">
      <x v="47"/>
    </i>
    <i r="1">
      <x v="52"/>
    </i>
    <i r="1">
      <x v="62"/>
    </i>
    <i r="1">
      <x v="69"/>
    </i>
    <i r="1">
      <x v="72"/>
    </i>
    <i r="1">
      <x v="74"/>
    </i>
    <i t="default">
      <x v="6"/>
    </i>
    <i>
      <x v="7"/>
      <x v="1"/>
    </i>
    <i r="1">
      <x v="4"/>
    </i>
    <i r="1">
      <x v="28"/>
    </i>
    <i r="1">
      <x v="32"/>
    </i>
    <i r="1">
      <x v="35"/>
    </i>
    <i r="1">
      <x v="37"/>
    </i>
    <i r="1">
      <x v="65"/>
    </i>
    <i r="1">
      <x v="67"/>
    </i>
    <i t="default">
      <x v="7"/>
    </i>
    <i>
      <x v="8"/>
      <x v="1"/>
    </i>
    <i r="1">
      <x v="8"/>
    </i>
    <i r="1">
      <x v="13"/>
    </i>
    <i r="1">
      <x v="16"/>
    </i>
    <i r="1">
      <x v="22"/>
    </i>
    <i r="1">
      <x v="40"/>
    </i>
    <i r="1">
      <x v="42"/>
    </i>
    <i r="1">
      <x v="43"/>
    </i>
    <i r="1">
      <x v="49"/>
    </i>
    <i r="1">
      <x v="54"/>
    </i>
    <i r="1">
      <x v="59"/>
    </i>
    <i r="1">
      <x v="69"/>
    </i>
    <i r="1">
      <x v="70"/>
    </i>
    <i r="1">
      <x v="71"/>
    </i>
    <i t="default">
      <x v="8"/>
    </i>
    <i>
      <x v="17"/>
    </i>
    <i>
      <x v="19"/>
    </i>
    <i>
      <x v="20"/>
    </i>
    <i>
      <x v="21"/>
    </i>
  </rowItems>
  <colFields count="1">
    <field x="-2"/>
  </colFields>
  <colItems count="3">
    <i>
      <x/>
    </i>
    <i i="1">
      <x v="1"/>
    </i>
    <i i="2">
      <x v="2"/>
    </i>
  </colItems>
  <dataFields count="3">
    <dataField name="Win % " fld="6" baseField="1" baseItem="1" numFmtId="10"/>
    <dataField name="Wins " fld="3" baseField="1" baseItem="1"/>
    <dataField name="Losses " fld="4" baseField="1" baseItem="1"/>
  </dataFields>
  <formats count="5">
    <format dxfId="17">
      <pivotArea outline="0" collapsedLevelsAreSubtotals="1" fieldPosition="0"/>
    </format>
    <format dxfId="1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5">
      <pivotArea field="1" type="button" dataOnly="0" labelOnly="1" outline="0" axis="axisRow" fieldPosition="1"/>
    </format>
    <format dxfId="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3">
      <pivotArea field="0" type="button" dataOnly="0" labelOnly="1" outline="0" axis="axisRow" fieldPosition="0"/>
    </format>
  </formats>
  <pivotTableStyleInfo name="PivotStyleLight2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22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5" indent="0" compact="0" compactData="0" multipleFieldFilters="0">
  <location ref="B2:F28" firstHeaderRow="0" firstDataRow="1" firstDataCol="1"/>
  <pivotFields count="7">
    <pivotField compact="0" outline="0" showAll="0" defaultSubtotal="0"/>
    <pivotField axis="axisRow" compact="0" outline="0" showAll="0" sortType="descending" defaultSubtotal="0">
      <items count="76">
        <item m="1" x="75"/>
        <item h="1" x="8"/>
        <item x="1"/>
        <item h="1" x="2"/>
        <item h="1" x="3"/>
        <item h="1" x="4"/>
        <item h="1" x="5"/>
        <item x="9"/>
        <item x="10"/>
        <item h="1" x="11"/>
        <item x="12"/>
        <item x="13"/>
        <item x="18"/>
        <item h="1" x="19"/>
        <item x="20"/>
        <item h="1" x="21"/>
        <item h="1" x="23"/>
        <item h="1" x="29"/>
        <item h="1" x="30"/>
        <item h="1" x="31"/>
        <item h="1" x="32"/>
        <item h="1" x="33"/>
        <item h="1" x="34"/>
        <item x="39"/>
        <item x="40"/>
        <item h="1" x="41"/>
        <item x="42"/>
        <item x="56"/>
        <item h="1" x="57"/>
        <item x="58"/>
        <item h="1" x="59"/>
        <item x="60"/>
        <item x="61"/>
        <item h="1" x="63"/>
        <item h="1" x="65"/>
        <item x="66"/>
        <item x="68"/>
        <item h="1" x="69"/>
        <item h="1" x="6"/>
        <item x="14"/>
        <item x="24"/>
        <item h="1" x="35"/>
        <item h="1" x="36"/>
        <item h="1" x="70"/>
        <item h="1" x="71"/>
        <item h="1" x="15"/>
        <item h="1" x="25"/>
        <item h="1" x="26"/>
        <item h="1" x="43"/>
        <item x="0"/>
        <item x="22"/>
        <item h="1" x="28"/>
        <item x="38"/>
        <item x="46"/>
        <item x="47"/>
        <item x="48"/>
        <item h="1" x="49"/>
        <item h="1" x="50"/>
        <item x="51"/>
        <item h="1" x="64"/>
        <item h="1" x="52"/>
        <item h="1" x="53"/>
        <item h="1" x="62"/>
        <item h="1" x="27"/>
        <item x="67"/>
        <item h="1" x="72"/>
        <item h="1" x="7"/>
        <item h="1" x="73"/>
        <item h="1" x="44"/>
        <item h="1" x="54"/>
        <item h="1" x="55"/>
        <item h="1" x="16"/>
        <item h="1" x="17"/>
        <item h="1" x="45"/>
        <item h="1" x="37"/>
        <item h="1" x="74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numFmtId="1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dragToRow="0" dragToCol="0" dragToPage="0" showAll="0" defaultSubtotal="0"/>
  </pivotFields>
  <rowFields count="1">
    <field x="1"/>
  </rowFields>
  <rowItems count="26">
    <i>
      <x v="11"/>
    </i>
    <i>
      <x v="2"/>
    </i>
    <i>
      <x v="32"/>
    </i>
    <i>
      <x v="10"/>
    </i>
    <i>
      <x v="14"/>
    </i>
    <i>
      <x v="39"/>
    </i>
    <i>
      <x v="40"/>
    </i>
    <i>
      <x v="7"/>
    </i>
    <i>
      <x v="8"/>
    </i>
    <i>
      <x v="23"/>
    </i>
    <i>
      <x v="27"/>
    </i>
    <i>
      <x v="24"/>
    </i>
    <i>
      <x v="29"/>
    </i>
    <i>
      <x v="35"/>
    </i>
    <i>
      <x v="26"/>
    </i>
    <i>
      <x v="50"/>
    </i>
    <i>
      <x v="52"/>
    </i>
    <i>
      <x v="12"/>
    </i>
    <i>
      <x v="53"/>
    </i>
    <i>
      <x v="36"/>
    </i>
    <i>
      <x v="54"/>
    </i>
    <i>
      <x v="31"/>
    </i>
    <i>
      <x v="49"/>
    </i>
    <i>
      <x v="64"/>
    </i>
    <i>
      <x v="55"/>
    </i>
    <i>
      <x v="58"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Win % " fld="6" baseField="1" baseItem="1" numFmtId="10"/>
    <dataField name="Wins " fld="3" baseField="1" baseItem="1"/>
    <dataField name="Losses " fld="4" baseField="1" baseItem="1"/>
    <dataField name="GTQ* " fld="5" subtotal="min" baseField="1" baseItem="1"/>
  </dataFields>
  <formats count="4">
    <format dxfId="21">
      <pivotArea outline="0" collapsedLevelsAreSubtotals="1" fieldPosition="0"/>
    </format>
    <format dxfId="2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9">
      <pivotArea field="1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2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Y28"/>
  <sheetViews>
    <sheetView showGridLines="0" tabSelected="1" zoomScaleNormal="100" workbookViewId="0">
      <selection activeCell="C4" sqref="C4:J12"/>
    </sheetView>
  </sheetViews>
  <sheetFormatPr baseColWidth="10" defaultColWidth="8.83203125" defaultRowHeight="18" customHeight="1"/>
  <cols>
    <col min="1" max="1" width="1.83203125" style="1" customWidth="1"/>
    <col min="2" max="2" width="5.83203125" style="1" customWidth="1"/>
    <col min="3" max="3" width="20.1640625" style="1" customWidth="1"/>
    <col min="4" max="4" width="8.83203125" style="2" customWidth="1"/>
    <col min="5" max="10" width="8.83203125" style="1" customWidth="1"/>
    <col min="11" max="11" width="5.5" style="1" customWidth="1"/>
    <col min="12" max="25" width="10.33203125" style="1" customWidth="1"/>
    <col min="26" max="55" width="5.5" style="1" customWidth="1"/>
    <col min="56" max="16384" width="8.83203125" style="1"/>
  </cols>
  <sheetData>
    <row r="1" spans="2:25" ht="18" customHeight="1">
      <c r="B1" s="117" t="s">
        <v>112</v>
      </c>
      <c r="C1" s="117"/>
      <c r="D1" s="117"/>
      <c r="E1" s="117"/>
      <c r="L1" s="117" t="s">
        <v>58</v>
      </c>
      <c r="M1" s="117"/>
      <c r="N1" s="117"/>
      <c r="O1" s="117"/>
    </row>
    <row r="2" spans="2:25" ht="18" customHeight="1">
      <c r="B2" s="117"/>
      <c r="C2" s="117"/>
      <c r="D2" s="117"/>
      <c r="E2" s="117"/>
      <c r="L2" s="117"/>
      <c r="M2" s="117"/>
      <c r="N2" s="117"/>
      <c r="O2" s="117"/>
    </row>
    <row r="3" spans="2:25" ht="31.25" customHeight="1">
      <c r="E3" s="121" t="s">
        <v>51</v>
      </c>
      <c r="F3" s="122"/>
      <c r="G3" s="122"/>
      <c r="H3" s="122"/>
      <c r="I3" s="122"/>
      <c r="J3" s="123"/>
      <c r="N3" s="121" t="s">
        <v>52</v>
      </c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3"/>
    </row>
    <row r="4" spans="2:25" s="2" customFormat="1" ht="28">
      <c r="B4" s="3" t="s">
        <v>29</v>
      </c>
      <c r="C4" s="3" t="s">
        <v>155</v>
      </c>
      <c r="D4" s="3" t="s">
        <v>30</v>
      </c>
      <c r="E4" s="108" t="s">
        <v>56</v>
      </c>
      <c r="F4" s="109" t="s">
        <v>57</v>
      </c>
      <c r="G4" s="30" t="s">
        <v>23</v>
      </c>
      <c r="H4" s="30" t="s">
        <v>24</v>
      </c>
      <c r="I4" s="30" t="s">
        <v>41</v>
      </c>
      <c r="J4" s="3" t="s">
        <v>19</v>
      </c>
      <c r="M4" s="24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</row>
    <row r="5" spans="2:25" ht="21" customHeight="1">
      <c r="B5" s="4">
        <v>1</v>
      </c>
      <c r="C5" s="5" t="s">
        <v>70</v>
      </c>
      <c r="D5" s="8">
        <f>$E$5-E5</f>
        <v>0</v>
      </c>
      <c r="E5" s="6">
        <f>'Courts Armin'!$E$3</f>
        <v>235</v>
      </c>
      <c r="F5" s="7">
        <f>G5+H5</f>
        <v>320</v>
      </c>
      <c r="G5" s="107">
        <f>SUM('Courts Armin'!$E$11:$E$30)</f>
        <v>221</v>
      </c>
      <c r="H5" s="107">
        <f>SUM('Courts Armin'!$F$11:$F$30)</f>
        <v>99</v>
      </c>
      <c r="I5" s="6">
        <f>'Courts Armin'!$E$5</f>
        <v>15</v>
      </c>
      <c r="J5" s="4">
        <f>'Courts Armin'!$E$4</f>
        <v>1</v>
      </c>
      <c r="L5" s="124" t="s">
        <v>53</v>
      </c>
      <c r="M5" s="98"/>
      <c r="N5" s="99" t="s">
        <v>54</v>
      </c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2:25" ht="21" customHeight="1">
      <c r="B6" s="11">
        <v>2</v>
      </c>
      <c r="C6" s="5" t="str">
        <f>'Sportsmen James'!$A$1</f>
        <v>Sportsmen James</v>
      </c>
      <c r="D6" s="11">
        <f>$E$5-E6</f>
        <v>35</v>
      </c>
      <c r="E6" s="6">
        <f>'Sportsmen James'!$E$3</f>
        <v>200</v>
      </c>
      <c r="F6" s="7">
        <f>G6+H6</f>
        <v>320</v>
      </c>
      <c r="G6" s="107">
        <f>SUM('Sportsmen James'!$E$11:$E$30)</f>
        <v>184</v>
      </c>
      <c r="H6" s="107">
        <f>SUM('Sportsmen James'!$F$11:$F$30)</f>
        <v>136</v>
      </c>
      <c r="I6" s="6">
        <f>'Sportsmen James'!$E$5</f>
        <v>16</v>
      </c>
      <c r="J6" s="4">
        <f>'Sportsmen James'!$E$4</f>
        <v>0</v>
      </c>
      <c r="L6" s="125"/>
      <c r="M6" s="98"/>
      <c r="N6" s="99"/>
      <c r="O6" s="99" t="s">
        <v>54</v>
      </c>
      <c r="P6" s="99"/>
      <c r="Q6" s="99"/>
      <c r="R6" s="99"/>
      <c r="S6" s="99"/>
      <c r="T6" s="99"/>
      <c r="U6" s="99"/>
      <c r="V6" s="99"/>
      <c r="W6" s="99"/>
      <c r="X6" s="99"/>
      <c r="Y6" s="99"/>
    </row>
    <row r="7" spans="2:25" ht="21" customHeight="1">
      <c r="B7" s="11">
        <v>3</v>
      </c>
      <c r="C7" s="5" t="str">
        <f>'Keyes David'!$A$1</f>
        <v>Keyes David</v>
      </c>
      <c r="D7" s="11">
        <f>$E$5-E7</f>
        <v>36</v>
      </c>
      <c r="E7" s="6">
        <f>'Keyes David'!$E$3</f>
        <v>199</v>
      </c>
      <c r="F7" s="7">
        <f>G7+H7</f>
        <v>320</v>
      </c>
      <c r="G7" s="107">
        <f>SUM('Keyes David'!$E$11:$E$30)</f>
        <v>185</v>
      </c>
      <c r="H7" s="107">
        <f>SUM('Keyes David'!$F$11:$F$30)</f>
        <v>135</v>
      </c>
      <c r="I7" s="6">
        <f>'Keyes David'!$E$5</f>
        <v>15</v>
      </c>
      <c r="J7" s="4">
        <f>'Keyes David'!$E$4</f>
        <v>1</v>
      </c>
      <c r="L7" s="125"/>
      <c r="M7" s="98"/>
      <c r="N7" s="99"/>
      <c r="O7" s="99"/>
      <c r="P7" s="99" t="s">
        <v>54</v>
      </c>
      <c r="Q7" s="99"/>
      <c r="R7" s="99"/>
      <c r="S7" s="99"/>
      <c r="T7" s="99"/>
      <c r="U7" s="99"/>
      <c r="V7" s="99"/>
      <c r="W7" s="99"/>
      <c r="X7" s="99"/>
      <c r="Y7" s="99"/>
    </row>
    <row r="8" spans="2:25" ht="21" customHeight="1">
      <c r="B8" s="11">
        <v>4</v>
      </c>
      <c r="C8" s="5" t="str">
        <f>'Redi Room Becca'!$A$1</f>
        <v>Redi Room Becca</v>
      </c>
      <c r="D8" s="11">
        <f>$E$5-E8</f>
        <v>41</v>
      </c>
      <c r="E8" s="6">
        <f>'Redi Room Becca'!$E$3</f>
        <v>194</v>
      </c>
      <c r="F8" s="7">
        <f>G8+H8</f>
        <v>320</v>
      </c>
      <c r="G8" s="107">
        <f>SUM('Redi Room Becca'!$E$11:$E$30)</f>
        <v>178</v>
      </c>
      <c r="H8" s="107">
        <f>SUM('Redi Room Becca'!$F$11:$F$30)</f>
        <v>142</v>
      </c>
      <c r="I8" s="6">
        <f>'Redi Room Becca'!$E$5</f>
        <v>16</v>
      </c>
      <c r="J8" s="4">
        <f>'Redi Room Becca'!$E$4</f>
        <v>0</v>
      </c>
      <c r="L8" s="125"/>
      <c r="M8" s="98"/>
      <c r="N8" s="99"/>
      <c r="O8" s="99"/>
      <c r="P8" s="99"/>
      <c r="Q8" s="99" t="s">
        <v>54</v>
      </c>
      <c r="R8" s="99"/>
      <c r="S8" s="99"/>
      <c r="T8" s="99"/>
      <c r="U8" s="99"/>
      <c r="V8" s="99"/>
      <c r="W8" s="99"/>
      <c r="X8" s="99"/>
      <c r="Y8" s="99"/>
    </row>
    <row r="9" spans="2:25" ht="21" customHeight="1">
      <c r="B9" s="11">
        <v>5</v>
      </c>
      <c r="C9" s="5" t="str">
        <f>'Park Lane Monica'!$A$1</f>
        <v>Park Lane Monica</v>
      </c>
      <c r="D9" s="11">
        <f>$E$5-E9</f>
        <v>62</v>
      </c>
      <c r="E9" s="6">
        <f>'Park Lane Monica'!$E$3</f>
        <v>173</v>
      </c>
      <c r="F9" s="7">
        <f>G9+H9</f>
        <v>320</v>
      </c>
      <c r="G9" s="107">
        <f>SUM('Park Lane Monica'!$E$11:$E$30)</f>
        <v>157</v>
      </c>
      <c r="H9" s="107">
        <f>SUM('Park Lane Monica'!$F$11:$F$30)</f>
        <v>163</v>
      </c>
      <c r="I9" s="6">
        <f>'Park Lane Monica'!$E$5</f>
        <v>16</v>
      </c>
      <c r="J9" s="4">
        <f>'Park Lane Monica'!$E$4</f>
        <v>0</v>
      </c>
      <c r="L9" s="125"/>
      <c r="M9" s="98"/>
      <c r="N9" s="99"/>
      <c r="O9" s="99"/>
      <c r="P9" s="99"/>
      <c r="Q9" s="99"/>
      <c r="R9" s="99" t="s">
        <v>54</v>
      </c>
      <c r="S9" s="99"/>
      <c r="T9" s="99"/>
      <c r="U9" s="99"/>
      <c r="V9" s="99"/>
      <c r="W9" s="99"/>
      <c r="X9" s="99"/>
      <c r="Y9" s="99"/>
    </row>
    <row r="10" spans="2:25" ht="21" customHeight="1">
      <c r="B10" s="11">
        <v>6</v>
      </c>
      <c r="C10" s="5" t="str">
        <f>'Stadium David'!$A$1</f>
        <v>Stadium David</v>
      </c>
      <c r="D10" s="11">
        <f>$E$5-E10</f>
        <v>87</v>
      </c>
      <c r="E10" s="6">
        <f>'Stadium David'!$E$3</f>
        <v>148</v>
      </c>
      <c r="F10" s="7">
        <f>G10+H10</f>
        <v>320</v>
      </c>
      <c r="G10" s="107">
        <f>SUM('Stadium David'!$E$11:$E$30)</f>
        <v>136</v>
      </c>
      <c r="H10" s="107">
        <f>SUM('Stadium David'!$F$11:$F$30)</f>
        <v>184</v>
      </c>
      <c r="I10" s="6">
        <f>'Stadium David'!$E$5</f>
        <v>14</v>
      </c>
      <c r="J10" s="4">
        <f>'Stadium David'!$E$4</f>
        <v>2</v>
      </c>
      <c r="L10" s="125"/>
      <c r="M10" s="98"/>
      <c r="N10" s="99"/>
      <c r="O10" s="99"/>
      <c r="P10" s="99"/>
      <c r="Q10" s="99"/>
      <c r="R10" s="99"/>
      <c r="S10" s="99" t="s">
        <v>54</v>
      </c>
      <c r="T10" s="99"/>
      <c r="U10" s="99"/>
      <c r="V10" s="99"/>
      <c r="W10" s="99"/>
      <c r="X10" s="99"/>
      <c r="Y10" s="99"/>
    </row>
    <row r="11" spans="2:25" ht="21" customHeight="1">
      <c r="B11" s="11">
        <v>7</v>
      </c>
      <c r="C11" s="5" t="str">
        <f>'Bowlmor Nicole'!$A$1</f>
        <v>Bowlmor Nicole</v>
      </c>
      <c r="D11" s="11">
        <f>$E$5-E11</f>
        <v>93</v>
      </c>
      <c r="E11" s="6">
        <f>'Bowlmor Nicole'!$E$3</f>
        <v>142</v>
      </c>
      <c r="F11" s="7">
        <f>G11+H11</f>
        <v>320</v>
      </c>
      <c r="G11" s="107">
        <f>SUM('Bowlmor Nicole'!$E$11:$E$30)</f>
        <v>128</v>
      </c>
      <c r="H11" s="107">
        <f>SUM('Bowlmor Nicole'!$F$11:$F$30)</f>
        <v>192</v>
      </c>
      <c r="I11" s="6">
        <f>'Bowlmor Nicole'!$E$5</f>
        <v>15</v>
      </c>
      <c r="J11" s="4">
        <f>'Bowlmor Nicole'!$E$4</f>
        <v>1</v>
      </c>
      <c r="L11" s="125"/>
      <c r="M11" s="98"/>
      <c r="N11" s="99"/>
      <c r="O11" s="99"/>
      <c r="P11" s="99"/>
      <c r="Q11" s="99"/>
      <c r="R11" s="99"/>
      <c r="S11" s="99"/>
      <c r="T11" s="99" t="s">
        <v>54</v>
      </c>
      <c r="U11" s="99"/>
      <c r="V11" s="99"/>
      <c r="W11" s="99"/>
      <c r="X11" s="99"/>
      <c r="Y11" s="99"/>
    </row>
    <row r="12" spans="2:25" ht="21" customHeight="1">
      <c r="B12" s="14">
        <v>8</v>
      </c>
      <c r="C12" s="15" t="str">
        <f>'Sportsmen Cary'!$A$1</f>
        <v>Sportsmen Cary</v>
      </c>
      <c r="D12" s="14">
        <f>$E$5-E12</f>
        <v>128</v>
      </c>
      <c r="E12" s="110">
        <f>'Sportsmen Cary'!$E$3</f>
        <v>107</v>
      </c>
      <c r="F12" s="111">
        <f>G12+H12</f>
        <v>320</v>
      </c>
      <c r="G12" s="24">
        <f>SUM('Sportsmen Cary'!$E$11:$E$30)</f>
        <v>91</v>
      </c>
      <c r="H12" s="24">
        <f>SUM('Sportsmen Cary'!$F$11:$F$30)</f>
        <v>229</v>
      </c>
      <c r="I12" s="110">
        <f>'Sportsmen Cary'!$E$5</f>
        <v>16</v>
      </c>
      <c r="J12" s="100">
        <f>'Sportsmen Cary'!$E$4</f>
        <v>0</v>
      </c>
      <c r="L12" s="125"/>
      <c r="M12" s="98"/>
      <c r="N12" s="99"/>
      <c r="O12" s="99"/>
      <c r="P12" s="99"/>
      <c r="Q12" s="99"/>
      <c r="R12" s="99"/>
      <c r="S12" s="99"/>
      <c r="T12" s="99"/>
      <c r="U12" s="99" t="s">
        <v>54</v>
      </c>
      <c r="V12" s="99"/>
      <c r="W12" s="99"/>
      <c r="X12" s="99"/>
      <c r="Y12" s="99"/>
    </row>
    <row r="13" spans="2:25" ht="21" customHeight="1">
      <c r="B13" s="14">
        <v>9</v>
      </c>
      <c r="C13" s="15" t="str">
        <f>Team9!$A$1</f>
        <v>Team09</v>
      </c>
      <c r="D13" s="14">
        <f t="shared" ref="D13:D16" si="0">$E$5-E13</f>
        <v>235</v>
      </c>
      <c r="E13" s="110">
        <f>Team9!$E$3</f>
        <v>0</v>
      </c>
      <c r="F13" s="111">
        <f t="shared" ref="F13:F16" si="1">G13+H13</f>
        <v>0</v>
      </c>
      <c r="G13" s="24">
        <f>SUM(Team9!$E$11:$E$30)</f>
        <v>0</v>
      </c>
      <c r="H13" s="24">
        <f>SUM(Team9!$F$11:$F$30)</f>
        <v>0</v>
      </c>
      <c r="I13" s="110">
        <f>Team9!$E$5</f>
        <v>0</v>
      </c>
      <c r="J13" s="100">
        <f>Team9!$E$4</f>
        <v>0</v>
      </c>
      <c r="L13" s="125"/>
      <c r="M13" s="98"/>
      <c r="N13" s="99"/>
      <c r="O13" s="99"/>
      <c r="P13" s="99"/>
      <c r="Q13" s="99"/>
      <c r="R13" s="99"/>
      <c r="S13" s="99"/>
      <c r="T13" s="99"/>
      <c r="U13" s="99"/>
      <c r="V13" s="99" t="s">
        <v>54</v>
      </c>
      <c r="W13" s="99"/>
      <c r="X13" s="99"/>
      <c r="Y13" s="99"/>
    </row>
    <row r="14" spans="2:25" ht="21" customHeight="1">
      <c r="B14" s="14">
        <v>10</v>
      </c>
      <c r="C14" s="15" t="str">
        <f>Team10!$A$1</f>
        <v>Team10</v>
      </c>
      <c r="D14" s="14">
        <f t="shared" si="0"/>
        <v>235</v>
      </c>
      <c r="E14" s="110">
        <f>Team10!$E$3</f>
        <v>0</v>
      </c>
      <c r="F14" s="111">
        <f t="shared" si="1"/>
        <v>0</v>
      </c>
      <c r="G14" s="24">
        <f>SUM(Team10!$E$11:$E$30)</f>
        <v>0</v>
      </c>
      <c r="H14" s="24">
        <f>SUM(Team10!$F$11:$F$30)</f>
        <v>0</v>
      </c>
      <c r="I14" s="110">
        <f>Team10!$E$5</f>
        <v>0</v>
      </c>
      <c r="J14" s="100">
        <f>Team10!$E$4</f>
        <v>0</v>
      </c>
      <c r="L14" s="125"/>
      <c r="M14" s="98"/>
      <c r="N14" s="99"/>
      <c r="O14" s="99"/>
      <c r="P14" s="99"/>
      <c r="Q14" s="99"/>
      <c r="R14" s="99"/>
      <c r="S14" s="99"/>
      <c r="T14" s="99"/>
      <c r="U14" s="99"/>
      <c r="V14" s="99"/>
      <c r="W14" s="99" t="s">
        <v>54</v>
      </c>
      <c r="X14" s="99"/>
      <c r="Y14" s="99"/>
    </row>
    <row r="15" spans="2:25" ht="21" customHeight="1">
      <c r="B15" s="14">
        <v>11</v>
      </c>
      <c r="C15" s="15" t="str">
        <f>Team11!$A$1</f>
        <v>Team11</v>
      </c>
      <c r="D15" s="14">
        <f t="shared" si="0"/>
        <v>235</v>
      </c>
      <c r="E15" s="110">
        <f>Team11!$E$3</f>
        <v>0</v>
      </c>
      <c r="F15" s="111">
        <f t="shared" si="1"/>
        <v>0</v>
      </c>
      <c r="G15" s="24">
        <f>SUM(Team11!$E$11:$E$30)</f>
        <v>0</v>
      </c>
      <c r="H15" s="24">
        <f>SUM(Team11!$F$11:$F$30)</f>
        <v>0</v>
      </c>
      <c r="I15" s="110">
        <f>Team11!$E$5</f>
        <v>0</v>
      </c>
      <c r="J15" s="100">
        <f>Team11!$E$4</f>
        <v>0</v>
      </c>
      <c r="L15" s="125"/>
      <c r="M15" s="98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 t="s">
        <v>54</v>
      </c>
      <c r="Y15" s="99"/>
    </row>
    <row r="16" spans="2:25" ht="21" customHeight="1">
      <c r="B16" s="14">
        <v>12</v>
      </c>
      <c r="C16" s="15" t="str">
        <f>Team12!$A$1</f>
        <v>Team12</v>
      </c>
      <c r="D16" s="14">
        <f t="shared" si="0"/>
        <v>235</v>
      </c>
      <c r="E16" s="110">
        <f>Team12!$E$3</f>
        <v>0</v>
      </c>
      <c r="F16" s="111">
        <f t="shared" si="1"/>
        <v>0</v>
      </c>
      <c r="G16" s="24">
        <f>SUM(Team12!$E$11:$E$30)</f>
        <v>0</v>
      </c>
      <c r="H16" s="24">
        <f>SUM(Team12!$F$11:$F$30)</f>
        <v>0</v>
      </c>
      <c r="I16" s="110">
        <f>Team12!$E$5</f>
        <v>0</v>
      </c>
      <c r="J16" s="100">
        <f>Team12!$E$4</f>
        <v>0</v>
      </c>
      <c r="L16" s="126"/>
      <c r="M16" s="98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 t="s">
        <v>54</v>
      </c>
    </row>
    <row r="17" spans="2:7" ht="21" customHeight="1"/>
    <row r="18" spans="2:7" ht="21" customHeight="1">
      <c r="B18" s="27" t="s">
        <v>26</v>
      </c>
      <c r="C18" s="34"/>
      <c r="D18" s="34"/>
      <c r="E18" s="35"/>
      <c r="F18" s="34"/>
      <c r="G18" s="36"/>
    </row>
    <row r="19" spans="2:7" ht="21" customHeight="1">
      <c r="B19" s="16"/>
      <c r="D19" s="1"/>
      <c r="E19" s="118" t="s">
        <v>31</v>
      </c>
      <c r="F19" s="119" t="s">
        <v>44</v>
      </c>
      <c r="G19" s="120" t="s">
        <v>45</v>
      </c>
    </row>
    <row r="20" spans="2:7" ht="21" customHeight="1">
      <c r="B20" s="16"/>
      <c r="D20" s="1"/>
      <c r="E20" s="118"/>
      <c r="F20" s="119"/>
      <c r="G20" s="120"/>
    </row>
    <row r="21" spans="2:7" ht="21" customHeight="1">
      <c r="B21" s="16"/>
      <c r="D21" s="1"/>
      <c r="E21" s="118"/>
      <c r="F21" s="119"/>
      <c r="G21" s="120"/>
    </row>
    <row r="22" spans="2:7" ht="21" customHeight="1">
      <c r="B22" s="16"/>
      <c r="C22" s="17"/>
      <c r="D22" s="17" t="s">
        <v>32</v>
      </c>
      <c r="E22" s="18">
        <v>16</v>
      </c>
      <c r="F22" s="18">
        <f t="shared" ref="F22:G25" si="2">E22</f>
        <v>16</v>
      </c>
      <c r="G22" s="19">
        <f t="shared" si="2"/>
        <v>16</v>
      </c>
    </row>
    <row r="23" spans="2:7" ht="21" customHeight="1">
      <c r="B23" s="16"/>
      <c r="C23" s="20"/>
      <c r="D23" s="20" t="s">
        <v>42</v>
      </c>
      <c r="E23" s="18">
        <v>0</v>
      </c>
      <c r="F23" s="18">
        <f t="shared" si="2"/>
        <v>0</v>
      </c>
      <c r="G23" s="19">
        <f t="shared" si="2"/>
        <v>0</v>
      </c>
    </row>
    <row r="24" spans="2:7" ht="21" customHeight="1">
      <c r="B24" s="21"/>
      <c r="C24" s="22"/>
      <c r="D24" s="22" t="s">
        <v>33</v>
      </c>
      <c r="E24" s="23">
        <v>4</v>
      </c>
      <c r="F24" s="23">
        <f t="shared" si="2"/>
        <v>4</v>
      </c>
      <c r="G24" s="24">
        <f t="shared" si="2"/>
        <v>4</v>
      </c>
    </row>
    <row r="25" spans="2:7" ht="21" customHeight="1">
      <c r="B25" s="16"/>
      <c r="C25" s="17"/>
      <c r="D25" s="17" t="s">
        <v>34</v>
      </c>
      <c r="E25" s="18">
        <f>(E22-E23)*E24</f>
        <v>64</v>
      </c>
      <c r="F25" s="18">
        <f t="shared" si="2"/>
        <v>64</v>
      </c>
      <c r="G25" s="19">
        <f t="shared" si="2"/>
        <v>64</v>
      </c>
    </row>
    <row r="26" spans="2:7" ht="18" customHeight="1">
      <c r="B26" s="21"/>
      <c r="C26" s="22"/>
      <c r="D26" s="22" t="s">
        <v>27</v>
      </c>
      <c r="E26" s="25">
        <v>0.4</v>
      </c>
      <c r="F26" s="25">
        <v>0.8</v>
      </c>
      <c r="G26" s="26">
        <v>0.6</v>
      </c>
    </row>
    <row r="27" spans="2:7" ht="18" customHeight="1">
      <c r="B27" s="27"/>
      <c r="C27" s="28"/>
      <c r="D27" s="28" t="s">
        <v>20</v>
      </c>
      <c r="E27" s="29">
        <f>E25*E26</f>
        <v>25.6</v>
      </c>
      <c r="F27" s="29">
        <f>F25*F26</f>
        <v>51.2</v>
      </c>
      <c r="G27" s="30">
        <f>G25*G26</f>
        <v>38.4</v>
      </c>
    </row>
    <row r="28" spans="2:7" ht="18" customHeight="1">
      <c r="B28" s="21"/>
      <c r="C28" s="31"/>
      <c r="D28" s="31" t="s">
        <v>35</v>
      </c>
      <c r="E28" s="32">
        <f>ROUNDDOWN(E27,0)</f>
        <v>25</v>
      </c>
      <c r="F28" s="32">
        <f>ROUNDDOWN(F27,0)</f>
        <v>51</v>
      </c>
      <c r="G28" s="33">
        <f>ROUNDDOWN(G27,0)</f>
        <v>38</v>
      </c>
    </row>
  </sheetData>
  <sortState xmlns:xlrd2="http://schemas.microsoft.com/office/spreadsheetml/2017/richdata2" ref="C5:J12">
    <sortCondition descending="1" ref="E5:E12"/>
  </sortState>
  <customSheetViews>
    <customSheetView guid="{94BE076A-5EF1-4D76-93AC-7EAE799BE392}" scale="70" showGridLines="0" fitToPage="1">
      <selection activeCell="I4" sqref="I4"/>
      <pageMargins left="0.5" right="0.5" top="0.5" bottom="0.5" header="0.5" footer="0.5"/>
      <pageSetup scale="82" fitToHeight="0" orientation="landscape" r:id="rId1"/>
    </customSheetView>
  </customSheetViews>
  <mergeCells count="8">
    <mergeCell ref="L1:O2"/>
    <mergeCell ref="B1:E2"/>
    <mergeCell ref="E19:E21"/>
    <mergeCell ref="F19:F21"/>
    <mergeCell ref="G19:G21"/>
    <mergeCell ref="E3:J3"/>
    <mergeCell ref="L5:L16"/>
    <mergeCell ref="N3:Y3"/>
  </mergeCells>
  <pageMargins left="0.25" right="0.25" top="0.25" bottom="0.25" header="0.3" footer="0.3"/>
  <pageSetup scale="74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E4" sqref="E4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74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37" t="s">
        <v>1</v>
      </c>
      <c r="H2" s="138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0" t="s">
        <v>5</v>
      </c>
      <c r="P2" s="141"/>
      <c r="Q2" s="140" t="s">
        <v>6</v>
      </c>
      <c r="R2" s="141"/>
      <c r="S2" s="140" t="s">
        <v>7</v>
      </c>
      <c r="T2" s="141"/>
      <c r="U2" s="140" t="s">
        <v>8</v>
      </c>
      <c r="V2" s="141"/>
      <c r="W2" s="140" t="s">
        <v>9</v>
      </c>
      <c r="X2" s="141"/>
      <c r="Y2" s="140" t="s">
        <v>10</v>
      </c>
      <c r="Z2" s="141"/>
      <c r="AA2" s="140" t="s">
        <v>11</v>
      </c>
      <c r="AB2" s="141"/>
      <c r="AC2" s="140" t="s">
        <v>12</v>
      </c>
      <c r="AD2" s="141"/>
      <c r="AE2" s="140" t="s">
        <v>13</v>
      </c>
      <c r="AF2" s="141"/>
      <c r="AG2" s="158" t="s">
        <v>14</v>
      </c>
      <c r="AH2" s="138"/>
      <c r="AI2" s="158" t="s">
        <v>136</v>
      </c>
      <c r="AJ2" s="138"/>
      <c r="AK2" s="158" t="s">
        <v>137</v>
      </c>
      <c r="AL2" s="138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0.59523809523809523</v>
      </c>
      <c r="E3" s="57">
        <f>SUM(E11:E30)-E4+E5</f>
        <v>200</v>
      </c>
      <c r="F3" s="101">
        <f>SUM(F11:F30)</f>
        <v>136</v>
      </c>
      <c r="G3" s="105">
        <f t="shared" ref="G3:AL3" si="0">SUM(G11:G30)</f>
        <v>12</v>
      </c>
      <c r="H3" s="59">
        <f t="shared" si="0"/>
        <v>8</v>
      </c>
      <c r="I3" s="58">
        <f t="shared" si="0"/>
        <v>12</v>
      </c>
      <c r="J3" s="59">
        <f t="shared" si="0"/>
        <v>8</v>
      </c>
      <c r="K3" s="58">
        <f t="shared" si="0"/>
        <v>11</v>
      </c>
      <c r="L3" s="59">
        <f t="shared" si="0"/>
        <v>9</v>
      </c>
      <c r="M3" s="58">
        <f t="shared" si="0"/>
        <v>11</v>
      </c>
      <c r="N3" s="59">
        <f t="shared" si="0"/>
        <v>9</v>
      </c>
      <c r="O3" s="58">
        <f t="shared" si="0"/>
        <v>12</v>
      </c>
      <c r="P3" s="59">
        <f t="shared" si="0"/>
        <v>8</v>
      </c>
      <c r="Q3" s="58">
        <f t="shared" si="0"/>
        <v>9</v>
      </c>
      <c r="R3" s="59">
        <f t="shared" si="0"/>
        <v>11</v>
      </c>
      <c r="S3" s="58">
        <f t="shared" si="0"/>
        <v>13</v>
      </c>
      <c r="T3" s="59">
        <f t="shared" si="0"/>
        <v>7</v>
      </c>
      <c r="U3" s="58">
        <f t="shared" si="0"/>
        <v>5</v>
      </c>
      <c r="V3" s="59">
        <f t="shared" si="0"/>
        <v>15</v>
      </c>
      <c r="W3" s="58">
        <f t="shared" si="0"/>
        <v>11</v>
      </c>
      <c r="X3" s="59">
        <f t="shared" si="0"/>
        <v>9</v>
      </c>
      <c r="Y3" s="58">
        <f t="shared" si="0"/>
        <v>9</v>
      </c>
      <c r="Z3" s="59">
        <f t="shared" si="0"/>
        <v>11</v>
      </c>
      <c r="AA3" s="58">
        <f t="shared" si="0"/>
        <v>17</v>
      </c>
      <c r="AB3" s="59">
        <f t="shared" si="0"/>
        <v>3</v>
      </c>
      <c r="AC3" s="58">
        <f t="shared" si="0"/>
        <v>13</v>
      </c>
      <c r="AD3" s="59">
        <f t="shared" si="0"/>
        <v>7</v>
      </c>
      <c r="AE3" s="58">
        <f t="shared" si="0"/>
        <v>14</v>
      </c>
      <c r="AF3" s="59">
        <f t="shared" si="0"/>
        <v>6</v>
      </c>
      <c r="AG3" s="58">
        <f t="shared" si="0"/>
        <v>12</v>
      </c>
      <c r="AH3" s="59">
        <f t="shared" si="0"/>
        <v>8</v>
      </c>
      <c r="AI3" s="58">
        <f t="shared" si="0"/>
        <v>9</v>
      </c>
      <c r="AJ3" s="59">
        <f t="shared" si="0"/>
        <v>11</v>
      </c>
      <c r="AK3" s="58">
        <f t="shared" si="0"/>
        <v>14</v>
      </c>
      <c r="AL3" s="59">
        <f t="shared" si="0"/>
        <v>6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0</v>
      </c>
      <c r="F4" s="102"/>
      <c r="G4" s="144"/>
      <c r="H4" s="145"/>
      <c r="I4" s="146"/>
      <c r="J4" s="145"/>
      <c r="K4" s="146"/>
      <c r="L4" s="145"/>
      <c r="M4" s="146"/>
      <c r="N4" s="145"/>
      <c r="O4" s="146"/>
      <c r="P4" s="145"/>
      <c r="Q4" s="146"/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63"/>
      <c r="AF4" s="164"/>
      <c r="AG4" s="146"/>
      <c r="AH4" s="145"/>
      <c r="AI4" s="146"/>
      <c r="AJ4" s="145"/>
      <c r="AK4" s="146"/>
      <c r="AL4" s="145"/>
    </row>
    <row r="5" spans="1:779" ht="15" customHeight="1" thickBot="1">
      <c r="A5" s="64" t="s">
        <v>41</v>
      </c>
      <c r="B5" s="65"/>
      <c r="C5" s="65"/>
      <c r="D5" s="65"/>
      <c r="E5" s="66">
        <f>SUM(G5:AK5)</f>
        <v>16</v>
      </c>
      <c r="F5" s="103"/>
      <c r="G5" s="144">
        <v>1</v>
      </c>
      <c r="H5" s="145"/>
      <c r="I5" s="146">
        <v>1</v>
      </c>
      <c r="J5" s="145"/>
      <c r="K5" s="146">
        <v>1</v>
      </c>
      <c r="L5" s="145"/>
      <c r="M5" s="146">
        <v>1</v>
      </c>
      <c r="N5" s="145"/>
      <c r="O5" s="146">
        <v>1</v>
      </c>
      <c r="P5" s="145"/>
      <c r="Q5" s="146">
        <v>1</v>
      </c>
      <c r="R5" s="145"/>
      <c r="S5" s="146">
        <v>1</v>
      </c>
      <c r="T5" s="145"/>
      <c r="U5" s="146">
        <v>1</v>
      </c>
      <c r="V5" s="145"/>
      <c r="W5" s="146">
        <v>1</v>
      </c>
      <c r="X5" s="145"/>
      <c r="Y5" s="146">
        <v>1</v>
      </c>
      <c r="Z5" s="145"/>
      <c r="AA5" s="146">
        <v>1</v>
      </c>
      <c r="AB5" s="145"/>
      <c r="AC5" s="146">
        <v>1</v>
      </c>
      <c r="AD5" s="145"/>
      <c r="AE5" s="163">
        <v>1</v>
      </c>
      <c r="AF5" s="164"/>
      <c r="AG5" s="146">
        <v>1</v>
      </c>
      <c r="AH5" s="145"/>
      <c r="AI5" s="146">
        <v>1</v>
      </c>
      <c r="AJ5" s="145"/>
      <c r="AK5" s="146">
        <v>1</v>
      </c>
      <c r="AL5" s="145"/>
    </row>
    <row r="6" spans="1:779" s="71" customFormat="1" ht="18" customHeight="1" thickBot="1">
      <c r="A6" s="67" t="s">
        <v>55</v>
      </c>
      <c r="B6" s="68"/>
      <c r="C6" s="69"/>
      <c r="D6" s="69"/>
      <c r="E6" s="150">
        <f>SUM(G6:AK6)</f>
        <v>850</v>
      </c>
      <c r="F6" s="151"/>
      <c r="G6" s="160">
        <v>100</v>
      </c>
      <c r="H6" s="161"/>
      <c r="I6" s="162">
        <v>50</v>
      </c>
      <c r="J6" s="161"/>
      <c r="K6" s="162">
        <v>50</v>
      </c>
      <c r="L6" s="161"/>
      <c r="M6" s="162">
        <v>50</v>
      </c>
      <c r="N6" s="161"/>
      <c r="O6" s="162">
        <v>50</v>
      </c>
      <c r="P6" s="161"/>
      <c r="Q6" s="162">
        <v>50</v>
      </c>
      <c r="R6" s="161"/>
      <c r="S6" s="162">
        <v>50</v>
      </c>
      <c r="T6" s="161"/>
      <c r="U6" s="162">
        <v>50</v>
      </c>
      <c r="V6" s="161"/>
      <c r="W6" s="162">
        <v>50</v>
      </c>
      <c r="X6" s="161"/>
      <c r="Y6" s="162">
        <v>50</v>
      </c>
      <c r="Z6" s="161"/>
      <c r="AA6" s="162">
        <v>50</v>
      </c>
      <c r="AB6" s="161"/>
      <c r="AC6" s="162">
        <v>50</v>
      </c>
      <c r="AD6" s="161"/>
      <c r="AE6" s="166">
        <v>50</v>
      </c>
      <c r="AF6" s="167"/>
      <c r="AG6" s="162">
        <v>50</v>
      </c>
      <c r="AH6" s="161"/>
      <c r="AI6" s="162">
        <v>50</v>
      </c>
      <c r="AJ6" s="161"/>
      <c r="AK6" s="162">
        <v>50</v>
      </c>
      <c r="AL6" s="161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42"/>
      <c r="H7" s="142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65"/>
      <c r="AF7" s="165"/>
      <c r="AG7" s="143"/>
      <c r="AH7" s="143"/>
      <c r="AI7" s="143"/>
      <c r="AJ7" s="143"/>
      <c r="AK7" s="143"/>
      <c r="AL7" s="143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33" t="s">
        <v>0</v>
      </c>
      <c r="B8" s="134"/>
      <c r="C8" s="75"/>
      <c r="D8" s="147" t="s">
        <v>21</v>
      </c>
      <c r="E8" s="152" t="s">
        <v>17</v>
      </c>
      <c r="F8" s="155" t="s">
        <v>18</v>
      </c>
      <c r="G8" s="137" t="s">
        <v>1</v>
      </c>
      <c r="H8" s="138"/>
      <c r="I8" s="158" t="s">
        <v>2</v>
      </c>
      <c r="J8" s="138"/>
      <c r="K8" s="158" t="s">
        <v>3</v>
      </c>
      <c r="L8" s="138"/>
      <c r="M8" s="158" t="s">
        <v>4</v>
      </c>
      <c r="N8" s="138"/>
      <c r="O8" s="158" t="s">
        <v>5</v>
      </c>
      <c r="P8" s="138"/>
      <c r="Q8" s="158" t="s">
        <v>6</v>
      </c>
      <c r="R8" s="138"/>
      <c r="S8" s="158" t="s">
        <v>7</v>
      </c>
      <c r="T8" s="138"/>
      <c r="U8" s="158" t="s">
        <v>8</v>
      </c>
      <c r="V8" s="138"/>
      <c r="W8" s="158" t="s">
        <v>9</v>
      </c>
      <c r="X8" s="138"/>
      <c r="Y8" s="158" t="s">
        <v>10</v>
      </c>
      <c r="Z8" s="138"/>
      <c r="AA8" s="158" t="s">
        <v>11</v>
      </c>
      <c r="AB8" s="138"/>
      <c r="AC8" s="158" t="s">
        <v>12</v>
      </c>
      <c r="AD8" s="138"/>
      <c r="AE8" s="158" t="s">
        <v>13</v>
      </c>
      <c r="AF8" s="138"/>
      <c r="AG8" s="158" t="s">
        <v>14</v>
      </c>
      <c r="AH8" s="138"/>
      <c r="AI8" s="158" t="s">
        <v>136</v>
      </c>
      <c r="AJ8" s="138"/>
      <c r="AK8" s="158" t="s">
        <v>137</v>
      </c>
      <c r="AL8" s="138"/>
    </row>
    <row r="9" spans="1:779" s="76" customFormat="1" ht="16">
      <c r="A9" s="77">
        <f>TeamStandings!$F$28</f>
        <v>51</v>
      </c>
      <c r="B9" s="78">
        <f>TeamStandings!$E$28</f>
        <v>25</v>
      </c>
      <c r="C9" s="79" t="s">
        <v>43</v>
      </c>
      <c r="D9" s="148"/>
      <c r="E9" s="153"/>
      <c r="F9" s="156"/>
      <c r="G9" s="135">
        <v>45670</v>
      </c>
      <c r="H9" s="136"/>
      <c r="I9" s="139">
        <f>G9+7</f>
        <v>45677</v>
      </c>
      <c r="J9" s="136"/>
      <c r="K9" s="139">
        <v>45684</v>
      </c>
      <c r="L9" s="136"/>
      <c r="M9" s="139">
        <v>45691</v>
      </c>
      <c r="N9" s="136"/>
      <c r="O9" s="139">
        <v>45698</v>
      </c>
      <c r="P9" s="136"/>
      <c r="Q9" s="139">
        <v>45712</v>
      </c>
      <c r="R9" s="136"/>
      <c r="S9" s="139">
        <v>45719</v>
      </c>
      <c r="T9" s="136"/>
      <c r="U9" s="139">
        <v>45726</v>
      </c>
      <c r="V9" s="136"/>
      <c r="W9" s="139">
        <v>45733</v>
      </c>
      <c r="X9" s="136"/>
      <c r="Y9" s="139">
        <v>45740</v>
      </c>
      <c r="Z9" s="136"/>
      <c r="AA9" s="139">
        <v>45747</v>
      </c>
      <c r="AB9" s="136"/>
      <c r="AC9" s="139">
        <v>45754</v>
      </c>
      <c r="AD9" s="136"/>
      <c r="AE9" s="139">
        <v>45761</v>
      </c>
      <c r="AF9" s="136"/>
      <c r="AG9" s="139">
        <v>45768</v>
      </c>
      <c r="AH9" s="136"/>
      <c r="AI9" s="139">
        <v>45775</v>
      </c>
      <c r="AJ9" s="136"/>
      <c r="AK9" s="139">
        <v>45782</v>
      </c>
      <c r="AL9" s="136"/>
    </row>
    <row r="10" spans="1:779" s="85" customFormat="1" ht="15" customHeight="1">
      <c r="A10" s="80" t="s">
        <v>15</v>
      </c>
      <c r="B10" s="81" t="s">
        <v>25</v>
      </c>
      <c r="C10" s="82"/>
      <c r="D10" s="149"/>
      <c r="E10" s="154"/>
      <c r="F10" s="157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0</v>
      </c>
      <c r="B11" s="87">
        <f>IF($B$9-(E11+F11)&lt;0,0,$B$9-(E11+F11))</f>
        <v>0</v>
      </c>
      <c r="C11" s="88" t="s">
        <v>85</v>
      </c>
      <c r="D11" s="89">
        <f>IF(E11=0,0,(E11/(E11+F11)))</f>
        <v>0.6071428571428571</v>
      </c>
      <c r="E11" s="90">
        <f>G11+I11+K11+M11+O11+Q11+S11+U11+W11+Y11+AA11+AC11+AE11+AG11+AI11+AK11</f>
        <v>34</v>
      </c>
      <c r="F11" s="104">
        <f>H11+J11+L11+N11+P11+R11+T11+V11+X11+Z11+AB11+AD11+AF11+AH11+AJ11+AL11</f>
        <v>22</v>
      </c>
      <c r="G11" s="91">
        <v>2</v>
      </c>
      <c r="H11" s="9">
        <v>2</v>
      </c>
      <c r="I11" s="10">
        <v>2</v>
      </c>
      <c r="J11" s="9">
        <v>2</v>
      </c>
      <c r="K11" s="10">
        <v>2</v>
      </c>
      <c r="L11" s="9">
        <v>2</v>
      </c>
      <c r="M11" s="10">
        <v>1</v>
      </c>
      <c r="N11" s="9">
        <v>1</v>
      </c>
      <c r="O11" s="10">
        <v>1</v>
      </c>
      <c r="P11" s="9">
        <v>3</v>
      </c>
      <c r="Q11" s="10"/>
      <c r="R11" s="9"/>
      <c r="S11" s="10">
        <v>2</v>
      </c>
      <c r="T11" s="9">
        <v>2</v>
      </c>
      <c r="U11" s="10">
        <v>2</v>
      </c>
      <c r="V11" s="9">
        <v>2</v>
      </c>
      <c r="W11" s="10">
        <v>2</v>
      </c>
      <c r="X11" s="9">
        <v>2</v>
      </c>
      <c r="Y11" s="10">
        <v>2</v>
      </c>
      <c r="Z11" s="9">
        <v>0</v>
      </c>
      <c r="AA11" s="10">
        <v>4</v>
      </c>
      <c r="AB11" s="9">
        <v>0</v>
      </c>
      <c r="AC11" s="10">
        <v>4</v>
      </c>
      <c r="AD11" s="9">
        <v>0</v>
      </c>
      <c r="AE11" s="10">
        <v>2</v>
      </c>
      <c r="AF11" s="9">
        <v>2</v>
      </c>
      <c r="AG11" s="10">
        <v>4</v>
      </c>
      <c r="AH11" s="9">
        <v>0</v>
      </c>
      <c r="AI11" s="10">
        <v>1</v>
      </c>
      <c r="AJ11" s="9">
        <v>3</v>
      </c>
      <c r="AK11" s="10">
        <v>3</v>
      </c>
      <c r="AL11" s="9">
        <v>1</v>
      </c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1</v>
      </c>
      <c r="B12" s="94">
        <f t="shared" ref="B12:B30" si="2">IF($B$9-(E12+F12)&lt;0,0,$B$9-(E12+F12))</f>
        <v>0</v>
      </c>
      <c r="C12" s="95" t="s">
        <v>86</v>
      </c>
      <c r="D12" s="89">
        <f t="shared" ref="D12:D30" si="3">IF(E12=0,0,(E12/(E12+F12)))</f>
        <v>0.57999999999999996</v>
      </c>
      <c r="E12" s="90">
        <f t="shared" ref="E12:E30" si="4">G12+I12+K12+M12+O12+Q12+S12+U12+W12+Y12+AA12+AC12+AE12+AG12+AI12+AK12</f>
        <v>29</v>
      </c>
      <c r="F12" s="104">
        <f t="shared" ref="F12:F30" si="5">H12+J12+L12+N12+P12+R12+T12+V12+X12+Z12+AB12+AD12+AF12+AH12+AJ12+AL12</f>
        <v>21</v>
      </c>
      <c r="G12" s="96">
        <v>3</v>
      </c>
      <c r="H12" s="12">
        <v>1</v>
      </c>
      <c r="I12" s="13">
        <v>0</v>
      </c>
      <c r="J12" s="12">
        <v>2</v>
      </c>
      <c r="K12" s="13"/>
      <c r="L12" s="12"/>
      <c r="M12" s="13">
        <v>2</v>
      </c>
      <c r="N12" s="12">
        <v>2</v>
      </c>
      <c r="O12" s="13">
        <v>1</v>
      </c>
      <c r="P12" s="12">
        <v>1</v>
      </c>
      <c r="Q12" s="13">
        <v>2</v>
      </c>
      <c r="R12" s="12">
        <v>2</v>
      </c>
      <c r="S12" s="13">
        <v>3</v>
      </c>
      <c r="T12" s="12">
        <v>1</v>
      </c>
      <c r="U12" s="13">
        <v>0</v>
      </c>
      <c r="V12" s="12">
        <v>2</v>
      </c>
      <c r="W12" s="13">
        <v>3</v>
      </c>
      <c r="X12" s="12">
        <v>1</v>
      </c>
      <c r="Y12" s="13">
        <v>2</v>
      </c>
      <c r="Z12" s="12">
        <v>2</v>
      </c>
      <c r="AA12" s="13">
        <v>2</v>
      </c>
      <c r="AB12" s="12">
        <v>0</v>
      </c>
      <c r="AC12" s="13">
        <v>3</v>
      </c>
      <c r="AD12" s="12">
        <v>1</v>
      </c>
      <c r="AE12" s="13">
        <v>2</v>
      </c>
      <c r="AF12" s="12">
        <v>2</v>
      </c>
      <c r="AG12" s="13">
        <v>1</v>
      </c>
      <c r="AH12" s="12">
        <v>1</v>
      </c>
      <c r="AI12" s="13">
        <v>3</v>
      </c>
      <c r="AJ12" s="12">
        <v>1</v>
      </c>
      <c r="AK12" s="13">
        <v>2</v>
      </c>
      <c r="AL12" s="12">
        <v>2</v>
      </c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0</v>
      </c>
      <c r="B13" s="94">
        <f t="shared" si="2"/>
        <v>0</v>
      </c>
      <c r="C13" s="95" t="s">
        <v>87</v>
      </c>
      <c r="D13" s="89">
        <f t="shared" si="3"/>
        <v>0.59615384615384615</v>
      </c>
      <c r="E13" s="90">
        <f t="shared" si="4"/>
        <v>31</v>
      </c>
      <c r="F13" s="104">
        <f t="shared" si="5"/>
        <v>21</v>
      </c>
      <c r="G13" s="96">
        <v>2</v>
      </c>
      <c r="H13" s="12">
        <v>0</v>
      </c>
      <c r="I13" s="13">
        <v>3</v>
      </c>
      <c r="J13" s="12">
        <v>1</v>
      </c>
      <c r="K13" s="13">
        <v>1</v>
      </c>
      <c r="L13" s="12">
        <v>3</v>
      </c>
      <c r="M13" s="13">
        <v>0</v>
      </c>
      <c r="N13" s="12">
        <v>2</v>
      </c>
      <c r="O13" s="13">
        <v>3</v>
      </c>
      <c r="P13" s="12">
        <v>1</v>
      </c>
      <c r="Q13" s="13"/>
      <c r="R13" s="12"/>
      <c r="S13" s="13">
        <v>4</v>
      </c>
      <c r="T13" s="12">
        <v>0</v>
      </c>
      <c r="U13" s="13">
        <v>1</v>
      </c>
      <c r="V13" s="12">
        <v>3</v>
      </c>
      <c r="W13" s="13">
        <v>2</v>
      </c>
      <c r="X13" s="12">
        <v>0</v>
      </c>
      <c r="Y13" s="13">
        <v>1</v>
      </c>
      <c r="Z13" s="12">
        <v>3</v>
      </c>
      <c r="AA13" s="13">
        <v>3</v>
      </c>
      <c r="AB13" s="12">
        <v>1</v>
      </c>
      <c r="AC13" s="13">
        <v>2</v>
      </c>
      <c r="AD13" s="12">
        <v>2</v>
      </c>
      <c r="AE13" s="13">
        <v>2</v>
      </c>
      <c r="AF13" s="12">
        <v>0</v>
      </c>
      <c r="AG13" s="13">
        <v>2</v>
      </c>
      <c r="AH13" s="12">
        <v>2</v>
      </c>
      <c r="AI13" s="13">
        <v>2</v>
      </c>
      <c r="AJ13" s="12">
        <v>2</v>
      </c>
      <c r="AK13" s="13">
        <v>3</v>
      </c>
      <c r="AL13" s="12">
        <v>1</v>
      </c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5</v>
      </c>
      <c r="B14" s="94">
        <f t="shared" si="2"/>
        <v>0</v>
      </c>
      <c r="C14" s="95" t="s">
        <v>88</v>
      </c>
      <c r="D14" s="89">
        <f t="shared" si="3"/>
        <v>0.52173913043478259</v>
      </c>
      <c r="E14" s="90">
        <f t="shared" si="4"/>
        <v>24</v>
      </c>
      <c r="F14" s="104">
        <f t="shared" si="5"/>
        <v>22</v>
      </c>
      <c r="G14" s="96">
        <v>1</v>
      </c>
      <c r="H14" s="12">
        <v>1</v>
      </c>
      <c r="I14" s="13">
        <v>2</v>
      </c>
      <c r="J14" s="12">
        <v>2</v>
      </c>
      <c r="K14" s="13">
        <v>3</v>
      </c>
      <c r="L14" s="12">
        <v>1</v>
      </c>
      <c r="M14" s="13">
        <v>3</v>
      </c>
      <c r="N14" s="12">
        <v>1</v>
      </c>
      <c r="O14" s="13">
        <v>2</v>
      </c>
      <c r="P14" s="12">
        <v>2</v>
      </c>
      <c r="Q14" s="13">
        <v>1</v>
      </c>
      <c r="R14" s="12">
        <v>3</v>
      </c>
      <c r="S14" s="13"/>
      <c r="T14" s="12"/>
      <c r="U14" s="13">
        <v>1</v>
      </c>
      <c r="V14" s="12">
        <v>3</v>
      </c>
      <c r="W14" s="13">
        <v>2</v>
      </c>
      <c r="X14" s="12">
        <v>0</v>
      </c>
      <c r="Y14" s="13">
        <v>2</v>
      </c>
      <c r="Z14" s="12">
        <v>2</v>
      </c>
      <c r="AA14" s="13">
        <v>3</v>
      </c>
      <c r="AB14" s="12">
        <v>1</v>
      </c>
      <c r="AC14" s="13"/>
      <c r="AD14" s="12"/>
      <c r="AE14" s="13">
        <v>1</v>
      </c>
      <c r="AF14" s="12">
        <v>1</v>
      </c>
      <c r="AG14" s="13">
        <v>1</v>
      </c>
      <c r="AH14" s="12">
        <v>1</v>
      </c>
      <c r="AI14" s="13">
        <v>0</v>
      </c>
      <c r="AJ14" s="12">
        <v>4</v>
      </c>
      <c r="AK14" s="13">
        <v>2</v>
      </c>
      <c r="AL14" s="12">
        <v>0</v>
      </c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3</v>
      </c>
      <c r="B15" s="94">
        <f t="shared" si="2"/>
        <v>0</v>
      </c>
      <c r="C15" s="95" t="s">
        <v>89</v>
      </c>
      <c r="D15" s="89">
        <f t="shared" si="3"/>
        <v>0.33333333333333331</v>
      </c>
      <c r="E15" s="90">
        <f t="shared" si="4"/>
        <v>16</v>
      </c>
      <c r="F15" s="104">
        <f t="shared" si="5"/>
        <v>32</v>
      </c>
      <c r="G15" s="96">
        <v>0</v>
      </c>
      <c r="H15" s="12">
        <v>4</v>
      </c>
      <c r="I15" s="13">
        <v>2</v>
      </c>
      <c r="J15" s="12">
        <v>0</v>
      </c>
      <c r="K15" s="13">
        <v>2</v>
      </c>
      <c r="L15" s="12">
        <v>2</v>
      </c>
      <c r="M15" s="13">
        <v>2</v>
      </c>
      <c r="N15" s="12">
        <v>2</v>
      </c>
      <c r="O15" s="13">
        <v>1</v>
      </c>
      <c r="P15" s="12">
        <v>1</v>
      </c>
      <c r="Q15" s="13">
        <v>1</v>
      </c>
      <c r="R15" s="12">
        <v>3</v>
      </c>
      <c r="S15" s="13">
        <v>1</v>
      </c>
      <c r="T15" s="12">
        <v>3</v>
      </c>
      <c r="U15" s="13">
        <v>0</v>
      </c>
      <c r="V15" s="12">
        <v>2</v>
      </c>
      <c r="W15" s="13">
        <v>0</v>
      </c>
      <c r="X15" s="12">
        <v>4</v>
      </c>
      <c r="Y15" s="13">
        <v>0</v>
      </c>
      <c r="Z15" s="12">
        <v>2</v>
      </c>
      <c r="AA15" s="13">
        <v>1</v>
      </c>
      <c r="AB15" s="12">
        <v>1</v>
      </c>
      <c r="AC15" s="13">
        <v>2</v>
      </c>
      <c r="AD15" s="12">
        <v>2</v>
      </c>
      <c r="AE15" s="13">
        <v>4</v>
      </c>
      <c r="AF15" s="12">
        <v>0</v>
      </c>
      <c r="AG15" s="13">
        <v>0</v>
      </c>
      <c r="AH15" s="12">
        <v>4</v>
      </c>
      <c r="AI15" s="13"/>
      <c r="AJ15" s="12"/>
      <c r="AK15" s="13">
        <v>0</v>
      </c>
      <c r="AL15" s="12">
        <v>2</v>
      </c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0</v>
      </c>
      <c r="B16" s="94">
        <f t="shared" si="2"/>
        <v>0</v>
      </c>
      <c r="C16" s="95" t="s">
        <v>90</v>
      </c>
      <c r="D16" s="89">
        <f t="shared" si="3"/>
        <v>0.765625</v>
      </c>
      <c r="E16" s="90">
        <f t="shared" si="4"/>
        <v>49</v>
      </c>
      <c r="F16" s="104">
        <f t="shared" si="5"/>
        <v>15</v>
      </c>
      <c r="G16" s="96">
        <v>4</v>
      </c>
      <c r="H16" s="12">
        <v>0</v>
      </c>
      <c r="I16" s="13">
        <v>3</v>
      </c>
      <c r="J16" s="12">
        <v>1</v>
      </c>
      <c r="K16" s="13">
        <v>3</v>
      </c>
      <c r="L16" s="12">
        <v>1</v>
      </c>
      <c r="M16" s="13">
        <v>3</v>
      </c>
      <c r="N16" s="12">
        <v>1</v>
      </c>
      <c r="O16" s="13">
        <v>4</v>
      </c>
      <c r="P16" s="12">
        <v>0</v>
      </c>
      <c r="Q16" s="13">
        <v>4</v>
      </c>
      <c r="R16" s="12">
        <v>0</v>
      </c>
      <c r="S16" s="13">
        <v>3</v>
      </c>
      <c r="T16" s="12">
        <v>1</v>
      </c>
      <c r="U16" s="13">
        <v>1</v>
      </c>
      <c r="V16" s="12">
        <v>3</v>
      </c>
      <c r="W16" s="13">
        <v>2</v>
      </c>
      <c r="X16" s="12">
        <v>2</v>
      </c>
      <c r="Y16" s="13">
        <v>2</v>
      </c>
      <c r="Z16" s="12">
        <v>2</v>
      </c>
      <c r="AA16" s="13">
        <v>4</v>
      </c>
      <c r="AB16" s="12">
        <v>0</v>
      </c>
      <c r="AC16" s="13">
        <v>2</v>
      </c>
      <c r="AD16" s="12">
        <v>2</v>
      </c>
      <c r="AE16" s="13">
        <v>3</v>
      </c>
      <c r="AF16" s="12">
        <v>1</v>
      </c>
      <c r="AG16" s="13">
        <v>4</v>
      </c>
      <c r="AH16" s="12">
        <v>0</v>
      </c>
      <c r="AI16" s="13">
        <v>3</v>
      </c>
      <c r="AJ16" s="12">
        <v>1</v>
      </c>
      <c r="AK16" s="13">
        <v>4</v>
      </c>
      <c r="AL16" s="12">
        <v>0</v>
      </c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47</v>
      </c>
      <c r="B17" s="94">
        <f t="shared" si="2"/>
        <v>21</v>
      </c>
      <c r="C17" s="95" t="s">
        <v>150</v>
      </c>
      <c r="D17" s="89">
        <f t="shared" si="3"/>
        <v>0.25</v>
      </c>
      <c r="E17" s="90">
        <f t="shared" si="4"/>
        <v>1</v>
      </c>
      <c r="F17" s="104">
        <f t="shared" si="5"/>
        <v>3</v>
      </c>
      <c r="G17" s="96"/>
      <c r="H17" s="12"/>
      <c r="I17" s="13"/>
      <c r="J17" s="12"/>
      <c r="K17" s="13"/>
      <c r="L17" s="12"/>
      <c r="M17" s="13"/>
      <c r="N17" s="12"/>
      <c r="O17" s="13"/>
      <c r="P17" s="12"/>
      <c r="Q17" s="13">
        <v>1</v>
      </c>
      <c r="R17" s="12">
        <v>3</v>
      </c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13"/>
      <c r="AJ17" s="12"/>
      <c r="AK17" s="13"/>
      <c r="AL17" s="12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51</v>
      </c>
      <c r="B18" s="94">
        <f t="shared" si="2"/>
        <v>25</v>
      </c>
      <c r="C18" s="95"/>
      <c r="D18" s="89">
        <f t="shared" si="3"/>
        <v>0</v>
      </c>
      <c r="E18" s="90">
        <f t="shared" si="4"/>
        <v>0</v>
      </c>
      <c r="F18" s="104">
        <f t="shared" si="5"/>
        <v>0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13"/>
      <c r="AJ18" s="12"/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51</v>
      </c>
      <c r="B19" s="94">
        <f t="shared" si="2"/>
        <v>25</v>
      </c>
      <c r="C19" s="95"/>
      <c r="D19" s="89">
        <f t="shared" si="3"/>
        <v>0</v>
      </c>
      <c r="E19" s="90">
        <f t="shared" si="4"/>
        <v>0</v>
      </c>
      <c r="F19" s="104">
        <f t="shared" si="5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51</v>
      </c>
      <c r="B20" s="94">
        <f t="shared" si="2"/>
        <v>25</v>
      </c>
      <c r="C20" s="95"/>
      <c r="D20" s="89">
        <f t="shared" si="3"/>
        <v>0</v>
      </c>
      <c r="E20" s="90">
        <f t="shared" si="4"/>
        <v>0</v>
      </c>
      <c r="F20" s="104">
        <f t="shared" si="5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13"/>
      <c r="AJ20" s="12"/>
      <c r="AK20" s="13"/>
      <c r="AL20" s="12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51</v>
      </c>
      <c r="B21" s="94">
        <f t="shared" si="2"/>
        <v>25</v>
      </c>
      <c r="C21" s="95"/>
      <c r="D21" s="89">
        <f t="shared" si="3"/>
        <v>0</v>
      </c>
      <c r="E21" s="90">
        <f t="shared" si="4"/>
        <v>0</v>
      </c>
      <c r="F21" s="104">
        <f t="shared" si="5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13"/>
      <c r="AJ21" s="12"/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51</v>
      </c>
      <c r="B22" s="94">
        <f t="shared" si="2"/>
        <v>25</v>
      </c>
      <c r="C22" s="95"/>
      <c r="D22" s="89">
        <f t="shared" si="3"/>
        <v>0</v>
      </c>
      <c r="E22" s="90">
        <f t="shared" si="4"/>
        <v>0</v>
      </c>
      <c r="F22" s="104">
        <f t="shared" si="5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51</v>
      </c>
      <c r="B23" s="94">
        <f t="shared" si="2"/>
        <v>25</v>
      </c>
      <c r="C23" s="95"/>
      <c r="D23" s="89">
        <f t="shared" si="3"/>
        <v>0</v>
      </c>
      <c r="E23" s="90">
        <f t="shared" si="4"/>
        <v>0</v>
      </c>
      <c r="F23" s="104">
        <f t="shared" si="5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51</v>
      </c>
      <c r="B24" s="94">
        <f t="shared" si="2"/>
        <v>25</v>
      </c>
      <c r="C24" s="95"/>
      <c r="D24" s="89">
        <f t="shared" si="3"/>
        <v>0</v>
      </c>
      <c r="E24" s="90">
        <f t="shared" si="4"/>
        <v>0</v>
      </c>
      <c r="F24" s="104">
        <f t="shared" si="5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51</v>
      </c>
      <c r="B25" s="94">
        <f t="shared" si="2"/>
        <v>25</v>
      </c>
      <c r="C25" s="95"/>
      <c r="D25" s="89">
        <f t="shared" si="3"/>
        <v>0</v>
      </c>
      <c r="E25" s="90">
        <f t="shared" si="4"/>
        <v>0</v>
      </c>
      <c r="F25" s="104">
        <f t="shared" si="5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51</v>
      </c>
      <c r="B26" s="94">
        <f t="shared" si="2"/>
        <v>25</v>
      </c>
      <c r="C26" s="95"/>
      <c r="D26" s="89">
        <f t="shared" si="3"/>
        <v>0</v>
      </c>
      <c r="E26" s="90">
        <f t="shared" si="4"/>
        <v>0</v>
      </c>
      <c r="F26" s="104">
        <f t="shared" si="5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51</v>
      </c>
      <c r="B27" s="94">
        <f t="shared" si="2"/>
        <v>25</v>
      </c>
      <c r="C27" s="95"/>
      <c r="D27" s="89">
        <f t="shared" si="3"/>
        <v>0</v>
      </c>
      <c r="E27" s="90">
        <f t="shared" si="4"/>
        <v>0</v>
      </c>
      <c r="F27" s="104">
        <f t="shared" si="5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51</v>
      </c>
      <c r="B28" s="94">
        <f t="shared" si="2"/>
        <v>25</v>
      </c>
      <c r="C28" s="95"/>
      <c r="D28" s="89">
        <f t="shared" si="3"/>
        <v>0</v>
      </c>
      <c r="E28" s="90">
        <f t="shared" si="4"/>
        <v>0</v>
      </c>
      <c r="F28" s="104">
        <f t="shared" si="5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51</v>
      </c>
      <c r="B29" s="94">
        <f t="shared" si="2"/>
        <v>25</v>
      </c>
      <c r="C29" s="95"/>
      <c r="D29" s="89">
        <f t="shared" si="3"/>
        <v>0</v>
      </c>
      <c r="E29" s="90">
        <f t="shared" si="4"/>
        <v>0</v>
      </c>
      <c r="F29" s="104">
        <f t="shared" si="5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51</v>
      </c>
      <c r="B30" s="94">
        <f t="shared" si="2"/>
        <v>25</v>
      </c>
      <c r="C30" s="95"/>
      <c r="D30" s="89">
        <f t="shared" si="3"/>
        <v>0</v>
      </c>
      <c r="E30" s="90">
        <f t="shared" si="4"/>
        <v>0</v>
      </c>
      <c r="F30" s="104">
        <f t="shared" si="5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779" ht="15" customHeight="1">
      <c r="A32" s="62" t="s">
        <v>28</v>
      </c>
      <c r="B32" s="62"/>
    </row>
  </sheetData>
  <mergeCells count="131"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</mergeCells>
  <conditionalFormatting sqref="A11:B30">
    <cfRule type="cellIs" dxfId="5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pageSetUpPr fitToPage="1"/>
  </sheetPr>
  <dimension ref="A1:ACY35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AK7" sqref="AK7:AL7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75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37" t="s">
        <v>1</v>
      </c>
      <c r="H2" s="138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0" t="s">
        <v>5</v>
      </c>
      <c r="P2" s="141"/>
      <c r="Q2" s="140" t="s">
        <v>6</v>
      </c>
      <c r="R2" s="141"/>
      <c r="S2" s="140" t="s">
        <v>7</v>
      </c>
      <c r="T2" s="141"/>
      <c r="U2" s="140" t="s">
        <v>8</v>
      </c>
      <c r="V2" s="141"/>
      <c r="W2" s="140" t="s">
        <v>9</v>
      </c>
      <c r="X2" s="141"/>
      <c r="Y2" s="140" t="s">
        <v>10</v>
      </c>
      <c r="Z2" s="141"/>
      <c r="AA2" s="140" t="s">
        <v>11</v>
      </c>
      <c r="AB2" s="141"/>
      <c r="AC2" s="140" t="s">
        <v>12</v>
      </c>
      <c r="AD2" s="141"/>
      <c r="AE2" s="140" t="s">
        <v>13</v>
      </c>
      <c r="AF2" s="141"/>
      <c r="AG2" s="158" t="s">
        <v>14</v>
      </c>
      <c r="AH2" s="138"/>
      <c r="AI2" s="158" t="s">
        <v>136</v>
      </c>
      <c r="AJ2" s="138"/>
      <c r="AK2" s="158" t="s">
        <v>137</v>
      </c>
      <c r="AL2" s="138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0.44578313253012047</v>
      </c>
      <c r="E3" s="57">
        <f>SUM(E11:E30)-E4+E5</f>
        <v>148</v>
      </c>
      <c r="F3" s="101">
        <f>SUM(F11:F30)</f>
        <v>184</v>
      </c>
      <c r="G3" s="105">
        <f t="shared" ref="G3:AL3" si="0">SUM(G11:G30)</f>
        <v>14</v>
      </c>
      <c r="H3" s="59">
        <f t="shared" si="0"/>
        <v>6</v>
      </c>
      <c r="I3" s="58">
        <f t="shared" si="0"/>
        <v>10</v>
      </c>
      <c r="J3" s="59">
        <f t="shared" si="0"/>
        <v>10</v>
      </c>
      <c r="K3" s="58">
        <f t="shared" si="0"/>
        <v>12</v>
      </c>
      <c r="L3" s="59">
        <f t="shared" si="0"/>
        <v>8</v>
      </c>
      <c r="M3" s="58">
        <f t="shared" si="0"/>
        <v>6</v>
      </c>
      <c r="N3" s="59">
        <f t="shared" si="0"/>
        <v>14</v>
      </c>
      <c r="O3" s="58">
        <f t="shared" si="0"/>
        <v>8</v>
      </c>
      <c r="P3" s="59">
        <f t="shared" si="0"/>
        <v>12</v>
      </c>
      <c r="Q3" s="58">
        <f t="shared" si="0"/>
        <v>2</v>
      </c>
      <c r="R3" s="59">
        <f t="shared" si="0"/>
        <v>18</v>
      </c>
      <c r="S3" s="58">
        <f t="shared" si="0"/>
        <v>9</v>
      </c>
      <c r="T3" s="59">
        <f t="shared" si="0"/>
        <v>11</v>
      </c>
      <c r="U3" s="58">
        <f t="shared" si="0"/>
        <v>7</v>
      </c>
      <c r="V3" s="59">
        <f t="shared" si="0"/>
        <v>13</v>
      </c>
      <c r="W3" s="58">
        <f t="shared" si="0"/>
        <v>12</v>
      </c>
      <c r="X3" s="59">
        <f t="shared" si="0"/>
        <v>8</v>
      </c>
      <c r="Y3" s="58">
        <f t="shared" si="0"/>
        <v>12</v>
      </c>
      <c r="Z3" s="59">
        <f t="shared" si="0"/>
        <v>8</v>
      </c>
      <c r="AA3" s="58">
        <f t="shared" si="0"/>
        <v>6</v>
      </c>
      <c r="AB3" s="59">
        <f t="shared" si="0"/>
        <v>14</v>
      </c>
      <c r="AC3" s="58">
        <f t="shared" si="0"/>
        <v>7</v>
      </c>
      <c r="AD3" s="59">
        <f t="shared" si="0"/>
        <v>13</v>
      </c>
      <c r="AE3" s="58">
        <f t="shared" si="0"/>
        <v>8</v>
      </c>
      <c r="AF3" s="59">
        <f t="shared" si="0"/>
        <v>12</v>
      </c>
      <c r="AG3" s="58">
        <f t="shared" si="0"/>
        <v>11</v>
      </c>
      <c r="AH3" s="59">
        <f t="shared" si="0"/>
        <v>9</v>
      </c>
      <c r="AI3" s="58">
        <f t="shared" si="0"/>
        <v>5</v>
      </c>
      <c r="AJ3" s="59">
        <f t="shared" si="0"/>
        <v>15</v>
      </c>
      <c r="AK3" s="58">
        <f t="shared" si="0"/>
        <v>7</v>
      </c>
      <c r="AL3" s="59">
        <f t="shared" si="0"/>
        <v>13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2</v>
      </c>
      <c r="F4" s="102"/>
      <c r="G4" s="144"/>
      <c r="H4" s="145"/>
      <c r="I4" s="146">
        <v>1</v>
      </c>
      <c r="J4" s="145"/>
      <c r="K4" s="146"/>
      <c r="L4" s="145"/>
      <c r="M4" s="146"/>
      <c r="N4" s="145"/>
      <c r="O4" s="146"/>
      <c r="P4" s="145"/>
      <c r="Q4" s="146"/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63"/>
      <c r="AF4" s="164"/>
      <c r="AG4" s="146"/>
      <c r="AH4" s="145"/>
      <c r="AI4" s="146"/>
      <c r="AJ4" s="145"/>
      <c r="AK4" s="146">
        <v>1</v>
      </c>
      <c r="AL4" s="145"/>
    </row>
    <row r="5" spans="1:779" ht="15" customHeight="1" thickBot="1">
      <c r="A5" s="64" t="s">
        <v>41</v>
      </c>
      <c r="B5" s="65"/>
      <c r="C5" s="65"/>
      <c r="D5" s="65"/>
      <c r="E5" s="66">
        <f>SUM(G5:AK5)</f>
        <v>14</v>
      </c>
      <c r="F5" s="103"/>
      <c r="G5" s="144">
        <v>1</v>
      </c>
      <c r="H5" s="145"/>
      <c r="I5" s="146"/>
      <c r="J5" s="145"/>
      <c r="K5" s="146">
        <v>1</v>
      </c>
      <c r="L5" s="145"/>
      <c r="M5" s="146">
        <v>1</v>
      </c>
      <c r="N5" s="145"/>
      <c r="O5" s="146">
        <v>1</v>
      </c>
      <c r="P5" s="145"/>
      <c r="Q5" s="146">
        <v>1</v>
      </c>
      <c r="R5" s="145"/>
      <c r="S5" s="146">
        <v>1</v>
      </c>
      <c r="T5" s="145"/>
      <c r="U5" s="146">
        <v>1</v>
      </c>
      <c r="V5" s="145"/>
      <c r="W5" s="146">
        <v>1</v>
      </c>
      <c r="X5" s="145"/>
      <c r="Y5" s="146">
        <v>1</v>
      </c>
      <c r="Z5" s="145"/>
      <c r="AA5" s="146">
        <v>1</v>
      </c>
      <c r="AB5" s="145"/>
      <c r="AC5" s="146">
        <v>1</v>
      </c>
      <c r="AD5" s="145"/>
      <c r="AE5" s="163">
        <v>1</v>
      </c>
      <c r="AF5" s="164"/>
      <c r="AG5" s="146">
        <v>1</v>
      </c>
      <c r="AH5" s="145"/>
      <c r="AI5" s="146">
        <v>1</v>
      </c>
      <c r="AJ5" s="145"/>
      <c r="AK5" s="146"/>
      <c r="AL5" s="145"/>
    </row>
    <row r="6" spans="1:779" s="71" customFormat="1" ht="18" customHeight="1" thickBot="1">
      <c r="A6" s="67" t="s">
        <v>55</v>
      </c>
      <c r="B6" s="68"/>
      <c r="C6" s="69"/>
      <c r="D6" s="69"/>
      <c r="E6" s="150">
        <f>SUM(G6:AK6)</f>
        <v>800</v>
      </c>
      <c r="F6" s="151"/>
      <c r="G6" s="160">
        <v>50</v>
      </c>
      <c r="H6" s="161"/>
      <c r="I6" s="162">
        <v>50</v>
      </c>
      <c r="J6" s="161"/>
      <c r="K6" s="162">
        <v>50</v>
      </c>
      <c r="L6" s="161"/>
      <c r="M6" s="162">
        <v>50</v>
      </c>
      <c r="N6" s="161"/>
      <c r="O6" s="162">
        <v>50</v>
      </c>
      <c r="P6" s="161"/>
      <c r="Q6" s="162">
        <v>50</v>
      </c>
      <c r="R6" s="161"/>
      <c r="S6" s="162">
        <v>50</v>
      </c>
      <c r="T6" s="161"/>
      <c r="U6" s="162">
        <v>50</v>
      </c>
      <c r="V6" s="161"/>
      <c r="W6" s="162">
        <v>50</v>
      </c>
      <c r="X6" s="161"/>
      <c r="Y6" s="162">
        <v>50</v>
      </c>
      <c r="Z6" s="161"/>
      <c r="AA6" s="162">
        <v>50</v>
      </c>
      <c r="AB6" s="161"/>
      <c r="AC6" s="162">
        <v>50</v>
      </c>
      <c r="AD6" s="161"/>
      <c r="AE6" s="166">
        <v>50</v>
      </c>
      <c r="AF6" s="167"/>
      <c r="AG6" s="162">
        <v>50</v>
      </c>
      <c r="AH6" s="161"/>
      <c r="AI6" s="162">
        <v>50</v>
      </c>
      <c r="AJ6" s="161"/>
      <c r="AK6" s="162">
        <v>50</v>
      </c>
      <c r="AL6" s="161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42"/>
      <c r="H7" s="142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65"/>
      <c r="AF7" s="165"/>
      <c r="AG7" s="143"/>
      <c r="AH7" s="143"/>
      <c r="AI7" s="143"/>
      <c r="AJ7" s="143"/>
      <c r="AK7" s="143"/>
      <c r="AL7" s="143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33" t="s">
        <v>0</v>
      </c>
      <c r="B8" s="134"/>
      <c r="C8" s="75"/>
      <c r="D8" s="147" t="s">
        <v>21</v>
      </c>
      <c r="E8" s="152" t="s">
        <v>17</v>
      </c>
      <c r="F8" s="155" t="s">
        <v>18</v>
      </c>
      <c r="G8" s="137" t="s">
        <v>1</v>
      </c>
      <c r="H8" s="138"/>
      <c r="I8" s="158" t="s">
        <v>2</v>
      </c>
      <c r="J8" s="138"/>
      <c r="K8" s="158" t="s">
        <v>3</v>
      </c>
      <c r="L8" s="138"/>
      <c r="M8" s="158" t="s">
        <v>4</v>
      </c>
      <c r="N8" s="138"/>
      <c r="O8" s="158" t="s">
        <v>5</v>
      </c>
      <c r="P8" s="138"/>
      <c r="Q8" s="158" t="s">
        <v>6</v>
      </c>
      <c r="R8" s="138"/>
      <c r="S8" s="158" t="s">
        <v>7</v>
      </c>
      <c r="T8" s="138"/>
      <c r="U8" s="158" t="s">
        <v>8</v>
      </c>
      <c r="V8" s="138"/>
      <c r="W8" s="158" t="s">
        <v>9</v>
      </c>
      <c r="X8" s="138"/>
      <c r="Y8" s="158" t="s">
        <v>10</v>
      </c>
      <c r="Z8" s="138"/>
      <c r="AA8" s="158" t="s">
        <v>11</v>
      </c>
      <c r="AB8" s="138"/>
      <c r="AC8" s="158" t="s">
        <v>12</v>
      </c>
      <c r="AD8" s="138"/>
      <c r="AE8" s="158" t="s">
        <v>13</v>
      </c>
      <c r="AF8" s="138"/>
      <c r="AG8" s="158" t="s">
        <v>14</v>
      </c>
      <c r="AH8" s="138"/>
      <c r="AI8" s="158" t="s">
        <v>136</v>
      </c>
      <c r="AJ8" s="138"/>
      <c r="AK8" s="158" t="s">
        <v>137</v>
      </c>
      <c r="AL8" s="138"/>
    </row>
    <row r="9" spans="1:779" s="76" customFormat="1" ht="16">
      <c r="A9" s="77">
        <f>TeamStandings!$F$28</f>
        <v>51</v>
      </c>
      <c r="B9" s="78">
        <f>TeamStandings!$E$28</f>
        <v>25</v>
      </c>
      <c r="C9" s="79" t="s">
        <v>43</v>
      </c>
      <c r="D9" s="148"/>
      <c r="E9" s="153"/>
      <c r="F9" s="156"/>
      <c r="G9" s="135">
        <v>45670</v>
      </c>
      <c r="H9" s="136"/>
      <c r="I9" s="139">
        <f>G9+7</f>
        <v>45677</v>
      </c>
      <c r="J9" s="136"/>
      <c r="K9" s="139">
        <v>45684</v>
      </c>
      <c r="L9" s="136"/>
      <c r="M9" s="139">
        <v>45691</v>
      </c>
      <c r="N9" s="136"/>
      <c r="O9" s="139">
        <v>45698</v>
      </c>
      <c r="P9" s="136"/>
      <c r="Q9" s="139">
        <v>45712</v>
      </c>
      <c r="R9" s="136"/>
      <c r="S9" s="139">
        <v>45719</v>
      </c>
      <c r="T9" s="136"/>
      <c r="U9" s="139">
        <v>45726</v>
      </c>
      <c r="V9" s="136"/>
      <c r="W9" s="139">
        <v>45733</v>
      </c>
      <c r="X9" s="136"/>
      <c r="Y9" s="139">
        <v>45740</v>
      </c>
      <c r="Z9" s="136"/>
      <c r="AA9" s="139">
        <v>45747</v>
      </c>
      <c r="AB9" s="136"/>
      <c r="AC9" s="139">
        <v>45754</v>
      </c>
      <c r="AD9" s="136"/>
      <c r="AE9" s="139">
        <v>45761</v>
      </c>
      <c r="AF9" s="136"/>
      <c r="AG9" s="139">
        <v>45768</v>
      </c>
      <c r="AH9" s="136"/>
      <c r="AI9" s="139">
        <v>45775</v>
      </c>
      <c r="AJ9" s="136"/>
      <c r="AK9" s="139">
        <v>45782</v>
      </c>
      <c r="AL9" s="136"/>
    </row>
    <row r="10" spans="1:779" s="85" customFormat="1" ht="15" customHeight="1">
      <c r="A10" s="80" t="s">
        <v>15</v>
      </c>
      <c r="B10" s="81" t="s">
        <v>25</v>
      </c>
      <c r="C10" s="82"/>
      <c r="D10" s="149"/>
      <c r="E10" s="154"/>
      <c r="F10" s="157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15</v>
      </c>
      <c r="B11" s="87">
        <f>IF($B$9-(E11+F11)&lt;0,0,$B$9-(E11+F11))</f>
        <v>0</v>
      </c>
      <c r="C11" s="88" t="s">
        <v>96</v>
      </c>
      <c r="D11" s="89">
        <f>IF(E11=0,0,(E11/(E11+F11)))</f>
        <v>0.30555555555555558</v>
      </c>
      <c r="E11" s="90">
        <f>G11+I11+K11+M11+O11+Q11+S11+U11+W11+Y11+AA11+AC11+AE11+AG11+AI11+AK11</f>
        <v>11</v>
      </c>
      <c r="F11" s="104">
        <f>H11+J11+L11+N11+P11+R11+T11+V11+X11+Z11+AB11+AD11+AF11+AH11+AJ11+AL11</f>
        <v>25</v>
      </c>
      <c r="G11" s="91"/>
      <c r="H11" s="9"/>
      <c r="I11" s="10"/>
      <c r="J11" s="9"/>
      <c r="K11" s="10">
        <v>1</v>
      </c>
      <c r="L11" s="9">
        <v>3</v>
      </c>
      <c r="M11" s="10">
        <v>0</v>
      </c>
      <c r="N11" s="9">
        <v>4</v>
      </c>
      <c r="O11" s="10">
        <v>3</v>
      </c>
      <c r="P11" s="9">
        <v>1</v>
      </c>
      <c r="Q11" s="10">
        <v>0</v>
      </c>
      <c r="R11" s="9">
        <v>4</v>
      </c>
      <c r="S11" s="10">
        <v>2</v>
      </c>
      <c r="T11" s="9">
        <v>2</v>
      </c>
      <c r="U11" s="10">
        <v>0</v>
      </c>
      <c r="V11" s="9">
        <v>4</v>
      </c>
      <c r="W11" s="10">
        <v>2</v>
      </c>
      <c r="X11" s="9">
        <v>2</v>
      </c>
      <c r="Y11" s="10"/>
      <c r="Z11" s="9"/>
      <c r="AA11" s="10"/>
      <c r="AB11" s="9"/>
      <c r="AC11" s="10">
        <v>2</v>
      </c>
      <c r="AD11" s="9">
        <v>2</v>
      </c>
      <c r="AE11" s="10">
        <v>0</v>
      </c>
      <c r="AF11" s="9">
        <v>2</v>
      </c>
      <c r="AG11" s="10">
        <v>1</v>
      </c>
      <c r="AH11" s="9">
        <v>1</v>
      </c>
      <c r="AI11" s="10"/>
      <c r="AJ11" s="9"/>
      <c r="AK11" s="10"/>
      <c r="AL11" s="9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49</v>
      </c>
      <c r="B12" s="94">
        <f t="shared" ref="B12:B30" si="2">IF($B$9-(E12+F12)&lt;0,0,$B$9-(E12+F12))</f>
        <v>23</v>
      </c>
      <c r="C12" s="95" t="s">
        <v>148</v>
      </c>
      <c r="D12" s="89">
        <f t="shared" ref="D12:D30" si="3">IF(E12=0,0,(E12/(E12+F12)))</f>
        <v>0</v>
      </c>
      <c r="E12" s="90">
        <f t="shared" ref="E12:E30" si="4">G12+I12+K12+M12+O12+Q12+S12+U12+W12+Y12+AA12+AC12+AE12+AG12+AI12+AK12</f>
        <v>0</v>
      </c>
      <c r="F12" s="104">
        <f t="shared" ref="F12:F30" si="5">H12+J12+L12+N12+P12+R12+T12+V12+X12+Z12+AB12+AD12+AF12+AH12+AJ12+AL12</f>
        <v>2</v>
      </c>
      <c r="G12" s="96">
        <v>0</v>
      </c>
      <c r="H12" s="12">
        <v>2</v>
      </c>
      <c r="I12" s="13"/>
      <c r="J12" s="12"/>
      <c r="K12" s="13"/>
      <c r="L12" s="12"/>
      <c r="M12" s="13"/>
      <c r="N12" s="12"/>
      <c r="O12" s="13"/>
      <c r="P12" s="12"/>
      <c r="Q12" s="13"/>
      <c r="R12" s="12"/>
      <c r="S12" s="13"/>
      <c r="T12" s="12"/>
      <c r="U12" s="13"/>
      <c r="V12" s="12"/>
      <c r="W12" s="13"/>
      <c r="X12" s="12"/>
      <c r="Y12" s="13"/>
      <c r="Z12" s="12"/>
      <c r="AA12" s="13"/>
      <c r="AB12" s="12"/>
      <c r="AC12" s="13"/>
      <c r="AD12" s="12"/>
      <c r="AE12" s="13"/>
      <c r="AF12" s="12"/>
      <c r="AG12" s="13"/>
      <c r="AH12" s="12"/>
      <c r="AI12" s="13"/>
      <c r="AJ12" s="12"/>
      <c r="AK12" s="13"/>
      <c r="AL12" s="12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49</v>
      </c>
      <c r="B13" s="94">
        <f t="shared" si="2"/>
        <v>23</v>
      </c>
      <c r="C13" s="95" t="s">
        <v>97</v>
      </c>
      <c r="D13" s="89">
        <f t="shared" si="3"/>
        <v>0.5</v>
      </c>
      <c r="E13" s="90">
        <f t="shared" si="4"/>
        <v>1</v>
      </c>
      <c r="F13" s="104">
        <f t="shared" si="5"/>
        <v>1</v>
      </c>
      <c r="G13" s="96">
        <v>1</v>
      </c>
      <c r="H13" s="12">
        <v>1</v>
      </c>
      <c r="I13" s="13"/>
      <c r="J13" s="12"/>
      <c r="K13" s="13"/>
      <c r="L13" s="12"/>
      <c r="M13" s="13"/>
      <c r="N13" s="12"/>
      <c r="O13" s="13"/>
      <c r="P13" s="12"/>
      <c r="Q13" s="13"/>
      <c r="R13" s="12"/>
      <c r="S13" s="13"/>
      <c r="T13" s="12"/>
      <c r="U13" s="13"/>
      <c r="V13" s="12"/>
      <c r="W13" s="13"/>
      <c r="X13" s="12"/>
      <c r="Y13" s="13"/>
      <c r="Z13" s="12"/>
      <c r="AA13" s="13"/>
      <c r="AB13" s="12"/>
      <c r="AC13" s="13"/>
      <c r="AD13" s="12"/>
      <c r="AE13" s="13"/>
      <c r="AF13" s="12"/>
      <c r="AG13" s="13"/>
      <c r="AH13" s="12"/>
      <c r="AI13" s="13"/>
      <c r="AJ13" s="12"/>
      <c r="AK13" s="13"/>
      <c r="AL13" s="12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0</v>
      </c>
      <c r="B14" s="94">
        <f t="shared" si="2"/>
        <v>0</v>
      </c>
      <c r="C14" s="95" t="s">
        <v>98</v>
      </c>
      <c r="D14" s="89">
        <f t="shared" si="3"/>
        <v>0.578125</v>
      </c>
      <c r="E14" s="90">
        <f t="shared" si="4"/>
        <v>37</v>
      </c>
      <c r="F14" s="104">
        <f t="shared" si="5"/>
        <v>27</v>
      </c>
      <c r="G14" s="96">
        <v>4</v>
      </c>
      <c r="H14" s="12">
        <v>0</v>
      </c>
      <c r="I14" s="13">
        <v>2</v>
      </c>
      <c r="J14" s="12">
        <v>2</v>
      </c>
      <c r="K14" s="13">
        <v>4</v>
      </c>
      <c r="L14" s="12">
        <v>0</v>
      </c>
      <c r="M14" s="13">
        <v>2</v>
      </c>
      <c r="N14" s="12">
        <v>2</v>
      </c>
      <c r="O14" s="13">
        <v>2</v>
      </c>
      <c r="P14" s="12">
        <v>2</v>
      </c>
      <c r="Q14" s="13">
        <v>0</v>
      </c>
      <c r="R14" s="12">
        <v>4</v>
      </c>
      <c r="S14" s="13">
        <v>1</v>
      </c>
      <c r="T14" s="12">
        <v>3</v>
      </c>
      <c r="U14" s="13">
        <v>2</v>
      </c>
      <c r="V14" s="12">
        <v>2</v>
      </c>
      <c r="W14" s="13">
        <v>3</v>
      </c>
      <c r="X14" s="12">
        <v>1</v>
      </c>
      <c r="Y14" s="13">
        <v>2</v>
      </c>
      <c r="Z14" s="12">
        <v>2</v>
      </c>
      <c r="AA14" s="13">
        <v>2</v>
      </c>
      <c r="AB14" s="12">
        <v>2</v>
      </c>
      <c r="AC14" s="13">
        <v>1</v>
      </c>
      <c r="AD14" s="12">
        <v>3</v>
      </c>
      <c r="AE14" s="13">
        <v>2</v>
      </c>
      <c r="AF14" s="12">
        <v>2</v>
      </c>
      <c r="AG14" s="13">
        <v>3</v>
      </c>
      <c r="AH14" s="12">
        <v>1</v>
      </c>
      <c r="AI14" s="13">
        <v>3</v>
      </c>
      <c r="AJ14" s="12">
        <v>1</v>
      </c>
      <c r="AK14" s="13">
        <v>4</v>
      </c>
      <c r="AL14" s="12">
        <v>0</v>
      </c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0</v>
      </c>
      <c r="B15" s="94">
        <f t="shared" si="2"/>
        <v>0</v>
      </c>
      <c r="C15" s="95" t="s">
        <v>149</v>
      </c>
      <c r="D15" s="89">
        <f t="shared" si="3"/>
        <v>0.30769230769230771</v>
      </c>
      <c r="E15" s="90">
        <f t="shared" si="4"/>
        <v>16</v>
      </c>
      <c r="F15" s="104">
        <f t="shared" si="5"/>
        <v>36</v>
      </c>
      <c r="G15" s="96">
        <v>3</v>
      </c>
      <c r="H15" s="12">
        <v>1</v>
      </c>
      <c r="I15" s="13">
        <v>0</v>
      </c>
      <c r="J15" s="12">
        <v>4</v>
      </c>
      <c r="K15" s="13">
        <v>3</v>
      </c>
      <c r="L15" s="12">
        <v>1</v>
      </c>
      <c r="M15" s="13">
        <v>1</v>
      </c>
      <c r="N15" s="12">
        <v>3</v>
      </c>
      <c r="O15" s="13">
        <v>0</v>
      </c>
      <c r="P15" s="12">
        <v>4</v>
      </c>
      <c r="Q15" s="13">
        <v>0</v>
      </c>
      <c r="R15" s="12">
        <v>4</v>
      </c>
      <c r="S15" s="13">
        <v>1</v>
      </c>
      <c r="T15" s="12">
        <v>3</v>
      </c>
      <c r="U15" s="13"/>
      <c r="V15" s="12"/>
      <c r="W15" s="13">
        <v>0</v>
      </c>
      <c r="X15" s="12">
        <v>2</v>
      </c>
      <c r="Y15" s="13">
        <v>3</v>
      </c>
      <c r="Z15" s="12">
        <v>1</v>
      </c>
      <c r="AA15" s="13">
        <v>0</v>
      </c>
      <c r="AB15" s="12">
        <v>4</v>
      </c>
      <c r="AC15" s="13">
        <v>1</v>
      </c>
      <c r="AD15" s="12">
        <v>3</v>
      </c>
      <c r="AE15" s="13">
        <v>1</v>
      </c>
      <c r="AF15" s="12">
        <v>1</v>
      </c>
      <c r="AG15" s="13">
        <v>2</v>
      </c>
      <c r="AH15" s="12">
        <v>2</v>
      </c>
      <c r="AI15" s="13"/>
      <c r="AJ15" s="12"/>
      <c r="AK15" s="13">
        <v>1</v>
      </c>
      <c r="AL15" s="12">
        <v>3</v>
      </c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1</v>
      </c>
      <c r="B16" s="94">
        <f t="shared" si="2"/>
        <v>0</v>
      </c>
      <c r="C16" s="95" t="s">
        <v>99</v>
      </c>
      <c r="D16" s="89">
        <f t="shared" si="3"/>
        <v>0.42</v>
      </c>
      <c r="E16" s="90">
        <f t="shared" si="4"/>
        <v>21</v>
      </c>
      <c r="F16" s="104">
        <f t="shared" si="5"/>
        <v>29</v>
      </c>
      <c r="G16" s="96">
        <v>2</v>
      </c>
      <c r="H16" s="12">
        <v>2</v>
      </c>
      <c r="I16" s="13">
        <v>2</v>
      </c>
      <c r="J16" s="12">
        <v>2</v>
      </c>
      <c r="K16" s="13">
        <v>3</v>
      </c>
      <c r="L16" s="12">
        <v>1</v>
      </c>
      <c r="M16" s="13">
        <v>0</v>
      </c>
      <c r="N16" s="12">
        <v>4</v>
      </c>
      <c r="O16" s="13">
        <v>2</v>
      </c>
      <c r="P16" s="12">
        <v>2</v>
      </c>
      <c r="Q16" s="13">
        <v>1</v>
      </c>
      <c r="R16" s="12">
        <v>3</v>
      </c>
      <c r="S16" s="13">
        <v>3</v>
      </c>
      <c r="T16" s="12">
        <v>1</v>
      </c>
      <c r="U16" s="13">
        <v>0</v>
      </c>
      <c r="V16" s="12">
        <v>4</v>
      </c>
      <c r="W16" s="13">
        <v>3</v>
      </c>
      <c r="X16" s="12">
        <v>1</v>
      </c>
      <c r="Y16" s="13">
        <v>1</v>
      </c>
      <c r="Z16" s="12">
        <v>1</v>
      </c>
      <c r="AA16" s="13">
        <v>1</v>
      </c>
      <c r="AB16" s="12">
        <v>3</v>
      </c>
      <c r="AC16" s="13">
        <v>0</v>
      </c>
      <c r="AD16" s="12">
        <v>2</v>
      </c>
      <c r="AE16" s="13">
        <v>0</v>
      </c>
      <c r="AF16" s="12">
        <v>2</v>
      </c>
      <c r="AG16" s="13">
        <v>3</v>
      </c>
      <c r="AH16" s="12">
        <v>1</v>
      </c>
      <c r="AI16" s="13"/>
      <c r="AJ16" s="12"/>
      <c r="AK16" s="13"/>
      <c r="AL16" s="12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43</v>
      </c>
      <c r="B17" s="94">
        <f t="shared" si="2"/>
        <v>17</v>
      </c>
      <c r="C17" s="95" t="s">
        <v>100</v>
      </c>
      <c r="D17" s="89">
        <f t="shared" si="3"/>
        <v>0.625</v>
      </c>
      <c r="E17" s="90">
        <f t="shared" si="4"/>
        <v>5</v>
      </c>
      <c r="F17" s="104">
        <f t="shared" si="5"/>
        <v>3</v>
      </c>
      <c r="G17" s="96">
        <v>4</v>
      </c>
      <c r="H17" s="12">
        <v>0</v>
      </c>
      <c r="I17" s="13"/>
      <c r="J17" s="12"/>
      <c r="K17" s="13"/>
      <c r="L17" s="12"/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13"/>
      <c r="AJ17" s="12"/>
      <c r="AK17" s="13">
        <v>1</v>
      </c>
      <c r="AL17" s="12">
        <v>3</v>
      </c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11</v>
      </c>
      <c r="B18" s="94">
        <f t="shared" si="2"/>
        <v>0</v>
      </c>
      <c r="C18" s="95" t="s">
        <v>127</v>
      </c>
      <c r="D18" s="89">
        <f t="shared" si="3"/>
        <v>0.52500000000000002</v>
      </c>
      <c r="E18" s="90">
        <f t="shared" si="4"/>
        <v>21</v>
      </c>
      <c r="F18" s="104">
        <f t="shared" si="5"/>
        <v>19</v>
      </c>
      <c r="G18" s="96"/>
      <c r="H18" s="12"/>
      <c r="I18" s="13">
        <v>3</v>
      </c>
      <c r="J18" s="12">
        <v>1</v>
      </c>
      <c r="K18" s="13">
        <v>1</v>
      </c>
      <c r="L18" s="12">
        <v>3</v>
      </c>
      <c r="M18" s="13">
        <v>3</v>
      </c>
      <c r="N18" s="12">
        <v>1</v>
      </c>
      <c r="O18" s="13">
        <v>1</v>
      </c>
      <c r="P18" s="12">
        <v>3</v>
      </c>
      <c r="Q18" s="13">
        <v>1</v>
      </c>
      <c r="R18" s="12">
        <v>3</v>
      </c>
      <c r="S18" s="13">
        <v>2</v>
      </c>
      <c r="T18" s="12">
        <v>2</v>
      </c>
      <c r="U18" s="13"/>
      <c r="V18" s="12"/>
      <c r="W18" s="13"/>
      <c r="X18" s="12"/>
      <c r="Y18" s="13">
        <v>4</v>
      </c>
      <c r="Z18" s="12">
        <v>0</v>
      </c>
      <c r="AA18" s="13">
        <v>1</v>
      </c>
      <c r="AB18" s="12">
        <v>3</v>
      </c>
      <c r="AC18" s="13">
        <v>3</v>
      </c>
      <c r="AD18" s="12">
        <v>1</v>
      </c>
      <c r="AE18" s="13">
        <v>2</v>
      </c>
      <c r="AF18" s="12">
        <v>2</v>
      </c>
      <c r="AG18" s="13"/>
      <c r="AH18" s="12"/>
      <c r="AI18" s="13"/>
      <c r="AJ18" s="12"/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47</v>
      </c>
      <c r="B19" s="94">
        <f t="shared" si="2"/>
        <v>21</v>
      </c>
      <c r="C19" s="95" t="s">
        <v>128</v>
      </c>
      <c r="D19" s="89">
        <f t="shared" si="3"/>
        <v>0.75</v>
      </c>
      <c r="E19" s="90">
        <f t="shared" si="4"/>
        <v>3</v>
      </c>
      <c r="F19" s="104">
        <f t="shared" si="5"/>
        <v>1</v>
      </c>
      <c r="G19" s="96"/>
      <c r="H19" s="12"/>
      <c r="I19" s="13">
        <v>3</v>
      </c>
      <c r="J19" s="12">
        <v>1</v>
      </c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31</v>
      </c>
      <c r="B20" s="94">
        <f t="shared" si="2"/>
        <v>5</v>
      </c>
      <c r="C20" s="95" t="s">
        <v>157</v>
      </c>
      <c r="D20" s="89">
        <f t="shared" si="3"/>
        <v>0.45</v>
      </c>
      <c r="E20" s="90">
        <f t="shared" si="4"/>
        <v>9</v>
      </c>
      <c r="F20" s="104">
        <f t="shared" si="5"/>
        <v>11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>
        <v>3</v>
      </c>
      <c r="V20" s="12">
        <v>1</v>
      </c>
      <c r="W20" s="13">
        <v>1</v>
      </c>
      <c r="X20" s="12">
        <v>1</v>
      </c>
      <c r="Y20" s="13">
        <v>1</v>
      </c>
      <c r="Z20" s="12">
        <v>1</v>
      </c>
      <c r="AA20" s="13"/>
      <c r="AB20" s="12"/>
      <c r="AC20" s="13"/>
      <c r="AD20" s="12"/>
      <c r="AE20" s="13">
        <v>2</v>
      </c>
      <c r="AF20" s="12">
        <v>0</v>
      </c>
      <c r="AG20" s="13">
        <v>1</v>
      </c>
      <c r="AH20" s="12">
        <v>1</v>
      </c>
      <c r="AI20" s="13">
        <v>1</v>
      </c>
      <c r="AJ20" s="12">
        <v>3</v>
      </c>
      <c r="AK20" s="13">
        <v>0</v>
      </c>
      <c r="AL20" s="12">
        <v>4</v>
      </c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17</v>
      </c>
      <c r="B21" s="94">
        <f t="shared" si="2"/>
        <v>0</v>
      </c>
      <c r="C21" s="95" t="s">
        <v>159</v>
      </c>
      <c r="D21" s="89">
        <f t="shared" si="3"/>
        <v>0.3235294117647059</v>
      </c>
      <c r="E21" s="90">
        <f t="shared" si="4"/>
        <v>11</v>
      </c>
      <c r="F21" s="104">
        <f t="shared" si="5"/>
        <v>23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>
        <v>2</v>
      </c>
      <c r="V21" s="12">
        <v>2</v>
      </c>
      <c r="W21" s="13">
        <v>3</v>
      </c>
      <c r="X21" s="12">
        <v>1</v>
      </c>
      <c r="Y21" s="13">
        <v>1</v>
      </c>
      <c r="Z21" s="12">
        <v>3</v>
      </c>
      <c r="AA21" s="13">
        <v>2</v>
      </c>
      <c r="AB21" s="12">
        <v>2</v>
      </c>
      <c r="AC21" s="13">
        <v>0</v>
      </c>
      <c r="AD21" s="12">
        <v>2</v>
      </c>
      <c r="AE21" s="13">
        <v>1</v>
      </c>
      <c r="AF21" s="12">
        <v>3</v>
      </c>
      <c r="AG21" s="13">
        <v>1</v>
      </c>
      <c r="AH21" s="12">
        <v>3</v>
      </c>
      <c r="AI21" s="13">
        <v>0</v>
      </c>
      <c r="AJ21" s="12">
        <v>4</v>
      </c>
      <c r="AK21" s="13">
        <v>1</v>
      </c>
      <c r="AL21" s="12">
        <v>3</v>
      </c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47</v>
      </c>
      <c r="B22" s="94">
        <f t="shared" si="2"/>
        <v>21</v>
      </c>
      <c r="C22" s="95" t="s">
        <v>161</v>
      </c>
      <c r="D22" s="89">
        <f t="shared" si="3"/>
        <v>0.25</v>
      </c>
      <c r="E22" s="90">
        <f t="shared" si="4"/>
        <v>1</v>
      </c>
      <c r="F22" s="104">
        <f t="shared" si="5"/>
        <v>3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>
        <v>1</v>
      </c>
      <c r="AJ22" s="12">
        <v>3</v>
      </c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47</v>
      </c>
      <c r="B23" s="94">
        <f t="shared" si="2"/>
        <v>21</v>
      </c>
      <c r="C23" s="95" t="s">
        <v>166</v>
      </c>
      <c r="D23" s="89">
        <f t="shared" si="3"/>
        <v>0</v>
      </c>
      <c r="E23" s="90">
        <f t="shared" si="4"/>
        <v>0</v>
      </c>
      <c r="F23" s="104">
        <f t="shared" si="5"/>
        <v>4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>
        <v>0</v>
      </c>
      <c r="AJ23" s="12">
        <v>4</v>
      </c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51</v>
      </c>
      <c r="B24" s="94">
        <f t="shared" si="2"/>
        <v>25</v>
      </c>
      <c r="C24" s="95"/>
      <c r="D24" s="89">
        <f t="shared" si="3"/>
        <v>0</v>
      </c>
      <c r="E24" s="90">
        <f t="shared" si="4"/>
        <v>0</v>
      </c>
      <c r="F24" s="104">
        <f t="shared" si="5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51</v>
      </c>
      <c r="B25" s="94">
        <f t="shared" si="2"/>
        <v>25</v>
      </c>
      <c r="C25" s="95"/>
      <c r="D25" s="89">
        <f t="shared" si="3"/>
        <v>0</v>
      </c>
      <c r="E25" s="90">
        <f t="shared" si="4"/>
        <v>0</v>
      </c>
      <c r="F25" s="104">
        <f t="shared" si="5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51</v>
      </c>
      <c r="B26" s="94">
        <f t="shared" si="2"/>
        <v>25</v>
      </c>
      <c r="C26" s="95"/>
      <c r="D26" s="89">
        <f t="shared" si="3"/>
        <v>0</v>
      </c>
      <c r="E26" s="90">
        <f t="shared" si="4"/>
        <v>0</v>
      </c>
      <c r="F26" s="104">
        <f t="shared" si="5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51</v>
      </c>
      <c r="B27" s="94">
        <f t="shared" si="2"/>
        <v>25</v>
      </c>
      <c r="C27" s="95"/>
      <c r="D27" s="89">
        <f t="shared" si="3"/>
        <v>0</v>
      </c>
      <c r="E27" s="90">
        <f t="shared" si="4"/>
        <v>0</v>
      </c>
      <c r="F27" s="104">
        <f t="shared" si="5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51</v>
      </c>
      <c r="B28" s="94">
        <f t="shared" si="2"/>
        <v>25</v>
      </c>
      <c r="C28" s="95"/>
      <c r="D28" s="89">
        <f t="shared" si="3"/>
        <v>0</v>
      </c>
      <c r="E28" s="90">
        <f t="shared" si="4"/>
        <v>0</v>
      </c>
      <c r="F28" s="104">
        <f t="shared" si="5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51</v>
      </c>
      <c r="B29" s="94">
        <f t="shared" si="2"/>
        <v>25</v>
      </c>
      <c r="C29" s="95"/>
      <c r="D29" s="89">
        <f t="shared" si="3"/>
        <v>0</v>
      </c>
      <c r="E29" s="90">
        <f t="shared" si="4"/>
        <v>0</v>
      </c>
      <c r="F29" s="104">
        <f t="shared" si="5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51</v>
      </c>
      <c r="B30" s="94">
        <f t="shared" si="2"/>
        <v>25</v>
      </c>
      <c r="C30" s="95"/>
      <c r="D30" s="89">
        <f t="shared" si="3"/>
        <v>0</v>
      </c>
      <c r="E30" s="90">
        <f t="shared" si="4"/>
        <v>0</v>
      </c>
      <c r="F30" s="104">
        <f t="shared" si="5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779" ht="15" customHeight="1">
      <c r="A32" s="62" t="s">
        <v>28</v>
      </c>
      <c r="B32" s="62"/>
    </row>
    <row r="33" spans="3:3" ht="15" customHeight="1">
      <c r="C33" s="62" t="s">
        <v>125</v>
      </c>
    </row>
    <row r="34" spans="3:3" ht="15" customHeight="1">
      <c r="C34" s="62" t="s">
        <v>134</v>
      </c>
    </row>
    <row r="35" spans="3:3" ht="15" customHeight="1">
      <c r="C35" s="62" t="s">
        <v>168</v>
      </c>
    </row>
  </sheetData>
  <mergeCells count="131"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</mergeCells>
  <conditionalFormatting sqref="A11:B30">
    <cfRule type="cellIs" dxfId="4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A2" sqref="A2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68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37" t="s">
        <v>1</v>
      </c>
      <c r="H2" s="138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0" t="s">
        <v>5</v>
      </c>
      <c r="P2" s="141"/>
      <c r="Q2" s="140" t="s">
        <v>6</v>
      </c>
      <c r="R2" s="141"/>
      <c r="S2" s="140" t="s">
        <v>7</v>
      </c>
      <c r="T2" s="141"/>
      <c r="U2" s="140" t="s">
        <v>8</v>
      </c>
      <c r="V2" s="141"/>
      <c r="W2" s="140" t="s">
        <v>9</v>
      </c>
      <c r="X2" s="141"/>
      <c r="Y2" s="140" t="s">
        <v>10</v>
      </c>
      <c r="Z2" s="141"/>
      <c r="AA2" s="140" t="s">
        <v>11</v>
      </c>
      <c r="AB2" s="141"/>
      <c r="AC2" s="140" t="s">
        <v>12</v>
      </c>
      <c r="AD2" s="141"/>
      <c r="AE2" s="140" t="s">
        <v>13</v>
      </c>
      <c r="AF2" s="141"/>
      <c r="AG2" s="158" t="s">
        <v>14</v>
      </c>
      <c r="AH2" s="138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</v>
      </c>
      <c r="E3" s="57">
        <f>SUM(E11:E30)-E4+E5</f>
        <v>0</v>
      </c>
      <c r="F3" s="101">
        <f>SUM(F11:F30)</f>
        <v>0</v>
      </c>
      <c r="G3" s="105">
        <f t="shared" ref="G3:AH3" si="0">SUM(G11:G30)</f>
        <v>0</v>
      </c>
      <c r="H3" s="59">
        <f t="shared" si="0"/>
        <v>0</v>
      </c>
      <c r="I3" s="58">
        <f t="shared" si="0"/>
        <v>0</v>
      </c>
      <c r="J3" s="59">
        <f t="shared" si="0"/>
        <v>0</v>
      </c>
      <c r="K3" s="58">
        <f t="shared" si="0"/>
        <v>0</v>
      </c>
      <c r="L3" s="59">
        <f t="shared" si="0"/>
        <v>0</v>
      </c>
      <c r="M3" s="58">
        <f t="shared" si="0"/>
        <v>0</v>
      </c>
      <c r="N3" s="59">
        <f t="shared" si="0"/>
        <v>0</v>
      </c>
      <c r="O3" s="58">
        <f t="shared" si="0"/>
        <v>0</v>
      </c>
      <c r="P3" s="59">
        <f t="shared" si="0"/>
        <v>0</v>
      </c>
      <c r="Q3" s="58">
        <f t="shared" si="0"/>
        <v>0</v>
      </c>
      <c r="R3" s="59">
        <f t="shared" si="0"/>
        <v>0</v>
      </c>
      <c r="S3" s="58">
        <f t="shared" si="0"/>
        <v>0</v>
      </c>
      <c r="T3" s="59">
        <f t="shared" si="0"/>
        <v>0</v>
      </c>
      <c r="U3" s="58">
        <f t="shared" si="0"/>
        <v>0</v>
      </c>
      <c r="V3" s="59">
        <f t="shared" si="0"/>
        <v>0</v>
      </c>
      <c r="W3" s="58">
        <f t="shared" si="0"/>
        <v>0</v>
      </c>
      <c r="X3" s="59">
        <f t="shared" si="0"/>
        <v>0</v>
      </c>
      <c r="Y3" s="58">
        <f t="shared" si="0"/>
        <v>0</v>
      </c>
      <c r="Z3" s="59">
        <f t="shared" si="0"/>
        <v>0</v>
      </c>
      <c r="AA3" s="58">
        <f t="shared" si="0"/>
        <v>0</v>
      </c>
      <c r="AB3" s="59">
        <f t="shared" si="0"/>
        <v>0</v>
      </c>
      <c r="AC3" s="58">
        <f t="shared" si="0"/>
        <v>0</v>
      </c>
      <c r="AD3" s="59">
        <f t="shared" si="0"/>
        <v>0</v>
      </c>
      <c r="AE3" s="58">
        <f t="shared" si="0"/>
        <v>0</v>
      </c>
      <c r="AF3" s="59">
        <f t="shared" si="0"/>
        <v>0</v>
      </c>
      <c r="AG3" s="58">
        <f t="shared" si="0"/>
        <v>0</v>
      </c>
      <c r="AH3" s="59">
        <f t="shared" si="0"/>
        <v>0</v>
      </c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SUM(G4:AH4)</f>
        <v>0</v>
      </c>
      <c r="F4" s="102"/>
      <c r="G4" s="144"/>
      <c r="H4" s="145"/>
      <c r="I4" s="146"/>
      <c r="J4" s="145"/>
      <c r="K4" s="146"/>
      <c r="L4" s="145"/>
      <c r="M4" s="146"/>
      <c r="N4" s="145"/>
      <c r="O4" s="146"/>
      <c r="P4" s="145"/>
      <c r="Q4" s="146"/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63"/>
      <c r="AF4" s="164"/>
      <c r="AG4" s="146"/>
      <c r="AH4" s="145"/>
    </row>
    <row r="5" spans="1:779" ht="15" customHeight="1" thickBot="1">
      <c r="A5" s="64" t="s">
        <v>41</v>
      </c>
      <c r="B5" s="65" t="s">
        <v>41</v>
      </c>
      <c r="C5" s="65"/>
      <c r="D5" s="65"/>
      <c r="E5" s="66">
        <f>SUM(G5:AH5)</f>
        <v>0</v>
      </c>
      <c r="F5" s="103"/>
      <c r="G5" s="144"/>
      <c r="H5" s="145"/>
      <c r="I5" s="146"/>
      <c r="J5" s="145"/>
      <c r="K5" s="146"/>
      <c r="L5" s="145"/>
      <c r="M5" s="146"/>
      <c r="N5" s="145"/>
      <c r="O5" s="146"/>
      <c r="P5" s="145"/>
      <c r="Q5" s="146"/>
      <c r="R5" s="145"/>
      <c r="S5" s="146"/>
      <c r="T5" s="145"/>
      <c r="U5" s="146"/>
      <c r="V5" s="145"/>
      <c r="W5" s="146"/>
      <c r="X5" s="145"/>
      <c r="Y5" s="146"/>
      <c r="Z5" s="145"/>
      <c r="AA5" s="146"/>
      <c r="AB5" s="145"/>
      <c r="AC5" s="146"/>
      <c r="AD5" s="145"/>
      <c r="AE5" s="163"/>
      <c r="AF5" s="164"/>
      <c r="AG5" s="146"/>
      <c r="AH5" s="145"/>
    </row>
    <row r="6" spans="1:779" s="71" customFormat="1" ht="18" customHeight="1" thickBot="1">
      <c r="A6" s="67" t="s">
        <v>55</v>
      </c>
      <c r="B6" s="68"/>
      <c r="C6" s="69"/>
      <c r="D6" s="69"/>
      <c r="E6" s="150">
        <f>SUM(G6:AH6)</f>
        <v>0</v>
      </c>
      <c r="F6" s="151"/>
      <c r="G6" s="160"/>
      <c r="H6" s="161"/>
      <c r="I6" s="162"/>
      <c r="J6" s="161"/>
      <c r="K6" s="162"/>
      <c r="L6" s="161"/>
      <c r="M6" s="162"/>
      <c r="N6" s="161"/>
      <c r="O6" s="162"/>
      <c r="P6" s="161"/>
      <c r="Q6" s="162"/>
      <c r="R6" s="161"/>
      <c r="S6" s="162"/>
      <c r="T6" s="161"/>
      <c r="U6" s="162"/>
      <c r="V6" s="161"/>
      <c r="W6" s="162"/>
      <c r="X6" s="161"/>
      <c r="Y6" s="162"/>
      <c r="Z6" s="161"/>
      <c r="AA6" s="162"/>
      <c r="AB6" s="161"/>
      <c r="AC6" s="162"/>
      <c r="AD6" s="161"/>
      <c r="AE6" s="166"/>
      <c r="AF6" s="167"/>
      <c r="AG6" s="162"/>
      <c r="AH6" s="161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42"/>
      <c r="H7" s="142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65"/>
      <c r="AF7" s="165"/>
      <c r="AG7" s="143"/>
      <c r="AH7" s="143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33" t="s">
        <v>0</v>
      </c>
      <c r="B8" s="134"/>
      <c r="C8" s="75"/>
      <c r="D8" s="147" t="s">
        <v>21</v>
      </c>
      <c r="E8" s="152" t="s">
        <v>17</v>
      </c>
      <c r="F8" s="155" t="s">
        <v>18</v>
      </c>
      <c r="G8" s="137" t="s">
        <v>1</v>
      </c>
      <c r="H8" s="138"/>
      <c r="I8" s="158" t="s">
        <v>2</v>
      </c>
      <c r="J8" s="138"/>
      <c r="K8" s="158" t="s">
        <v>3</v>
      </c>
      <c r="L8" s="138"/>
      <c r="M8" s="158" t="s">
        <v>4</v>
      </c>
      <c r="N8" s="138"/>
      <c r="O8" s="158" t="s">
        <v>5</v>
      </c>
      <c r="P8" s="138"/>
      <c r="Q8" s="158" t="s">
        <v>6</v>
      </c>
      <c r="R8" s="138"/>
      <c r="S8" s="158" t="s">
        <v>7</v>
      </c>
      <c r="T8" s="138"/>
      <c r="U8" s="158" t="s">
        <v>8</v>
      </c>
      <c r="V8" s="138"/>
      <c r="W8" s="158" t="s">
        <v>9</v>
      </c>
      <c r="X8" s="138"/>
      <c r="Y8" s="158" t="s">
        <v>10</v>
      </c>
      <c r="Z8" s="138"/>
      <c r="AA8" s="158" t="s">
        <v>11</v>
      </c>
      <c r="AB8" s="138"/>
      <c r="AC8" s="158" t="s">
        <v>12</v>
      </c>
      <c r="AD8" s="138"/>
      <c r="AE8" s="158" t="s">
        <v>13</v>
      </c>
      <c r="AF8" s="138"/>
      <c r="AG8" s="158" t="s">
        <v>14</v>
      </c>
      <c r="AH8" s="138"/>
    </row>
    <row r="9" spans="1:779" s="76" customFormat="1" ht="16">
      <c r="A9" s="77">
        <f>TeamStandings!$F$28</f>
        <v>51</v>
      </c>
      <c r="B9" s="78">
        <f>TeamStandings!$E$28</f>
        <v>25</v>
      </c>
      <c r="C9" s="79" t="s">
        <v>43</v>
      </c>
      <c r="D9" s="148"/>
      <c r="E9" s="153"/>
      <c r="F9" s="156"/>
      <c r="G9" s="135">
        <v>45047</v>
      </c>
      <c r="H9" s="136"/>
      <c r="I9" s="139">
        <f>G9+7</f>
        <v>45054</v>
      </c>
      <c r="J9" s="136"/>
      <c r="K9" s="139">
        <v>45061</v>
      </c>
      <c r="L9" s="136"/>
      <c r="M9" s="139">
        <v>45068</v>
      </c>
      <c r="N9" s="136"/>
      <c r="O9" s="139">
        <v>45082</v>
      </c>
      <c r="P9" s="136"/>
      <c r="Q9" s="139">
        <v>45089</v>
      </c>
      <c r="R9" s="136"/>
      <c r="S9" s="139">
        <v>45096</v>
      </c>
      <c r="T9" s="136"/>
      <c r="U9" s="139">
        <v>45103</v>
      </c>
      <c r="V9" s="136"/>
      <c r="W9" s="139">
        <v>45117</v>
      </c>
      <c r="X9" s="136"/>
      <c r="Y9" s="139">
        <v>45124</v>
      </c>
      <c r="Z9" s="136"/>
      <c r="AA9" s="139">
        <v>45131</v>
      </c>
      <c r="AB9" s="136"/>
      <c r="AC9" s="139">
        <v>45138</v>
      </c>
      <c r="AD9" s="136"/>
      <c r="AE9" s="139">
        <v>45145</v>
      </c>
      <c r="AF9" s="136"/>
      <c r="AG9" s="139">
        <v>45152</v>
      </c>
      <c r="AH9" s="136"/>
    </row>
    <row r="10" spans="1:779" s="85" customFormat="1" ht="15" customHeight="1">
      <c r="A10" s="80" t="s">
        <v>15</v>
      </c>
      <c r="B10" s="81" t="s">
        <v>25</v>
      </c>
      <c r="C10" s="82"/>
      <c r="D10" s="149"/>
      <c r="E10" s="154"/>
      <c r="F10" s="157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</row>
    <row r="11" spans="1:779" s="92" customFormat="1" ht="15" customHeight="1">
      <c r="A11" s="86">
        <f>IF($A$9-(E11+F11)&lt;0,0,$A$9-(E11+F11))</f>
        <v>51</v>
      </c>
      <c r="B11" s="87">
        <f>IF($B$9-(E11+F11)&lt;0,0,$B$9-(E11+F11))</f>
        <v>25</v>
      </c>
      <c r="C11" s="88"/>
      <c r="D11" s="89">
        <f>IF(E11=0,0,(E11/(E11+F11)))</f>
        <v>0</v>
      </c>
      <c r="E11" s="90">
        <f>G11+I11+K11+M11+O11+Q11+S11+U11+W11+Y11+AA11+AC11+AE11+AG11</f>
        <v>0</v>
      </c>
      <c r="F11" s="104">
        <f>H11+J11+L11+N11+P11+R11+T11+V11+X11+Z11+AB11+AD11+AF11+AH11</f>
        <v>0</v>
      </c>
      <c r="G11" s="91"/>
      <c r="H11" s="9"/>
      <c r="I11" s="10"/>
      <c r="J11" s="9"/>
      <c r="K11" s="10"/>
      <c r="L11" s="9"/>
      <c r="M11" s="10"/>
      <c r="N11" s="9"/>
      <c r="O11" s="10"/>
      <c r="P11" s="9"/>
      <c r="Q11" s="10"/>
      <c r="R11" s="9"/>
      <c r="S11" s="10"/>
      <c r="T11" s="9"/>
      <c r="U11" s="10"/>
      <c r="V11" s="9"/>
      <c r="W11" s="10"/>
      <c r="X11" s="9"/>
      <c r="Y11" s="10"/>
      <c r="Z11" s="9"/>
      <c r="AA11" s="10"/>
      <c r="AB11" s="9"/>
      <c r="AC11" s="10"/>
      <c r="AD11" s="9"/>
      <c r="AE11" s="10"/>
      <c r="AF11" s="9"/>
      <c r="AG11" s="10"/>
      <c r="AH11" s="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51</v>
      </c>
      <c r="B12" s="94">
        <f t="shared" ref="B12:B30" si="2">IF($B$9-(E12+F12)&lt;0,0,$B$9-(E12+F12))</f>
        <v>25</v>
      </c>
      <c r="C12" s="95"/>
      <c r="D12" s="89">
        <f t="shared" ref="D12:D30" si="3">IF(E12=0,0,(E12/(E12+F12)))</f>
        <v>0</v>
      </c>
      <c r="E12" s="90">
        <f t="shared" ref="E12:F30" si="4">G12+I12+K12+M12+O12+Q12+S12+U12+W12+Y12+AA12+AC12+AE12+AG12</f>
        <v>0</v>
      </c>
      <c r="F12" s="104">
        <f t="shared" si="4"/>
        <v>0</v>
      </c>
      <c r="G12" s="96"/>
      <c r="H12" s="12"/>
      <c r="I12" s="13"/>
      <c r="J12" s="12"/>
      <c r="K12" s="13"/>
      <c r="L12" s="12"/>
      <c r="M12" s="13"/>
      <c r="N12" s="12"/>
      <c r="O12" s="13"/>
      <c r="P12" s="12"/>
      <c r="Q12" s="13"/>
      <c r="R12" s="12"/>
      <c r="S12" s="13"/>
      <c r="T12" s="12"/>
      <c r="U12" s="13"/>
      <c r="V12" s="12"/>
      <c r="W12" s="13"/>
      <c r="X12" s="12"/>
      <c r="Y12" s="13"/>
      <c r="Z12" s="12"/>
      <c r="AA12" s="13"/>
      <c r="AB12" s="12"/>
      <c r="AC12" s="13"/>
      <c r="AD12" s="12"/>
      <c r="AE12" s="13"/>
      <c r="AF12" s="12"/>
      <c r="AG12" s="13"/>
      <c r="AH12" s="12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51</v>
      </c>
      <c r="B13" s="94">
        <f t="shared" si="2"/>
        <v>25</v>
      </c>
      <c r="C13" s="95"/>
      <c r="D13" s="89">
        <f t="shared" si="3"/>
        <v>0</v>
      </c>
      <c r="E13" s="90">
        <f t="shared" si="4"/>
        <v>0</v>
      </c>
      <c r="F13" s="104">
        <f t="shared" si="4"/>
        <v>0</v>
      </c>
      <c r="G13" s="96"/>
      <c r="H13" s="12"/>
      <c r="I13" s="13"/>
      <c r="J13" s="12"/>
      <c r="K13" s="13"/>
      <c r="L13" s="12"/>
      <c r="M13" s="13"/>
      <c r="N13" s="12"/>
      <c r="O13" s="13"/>
      <c r="P13" s="12"/>
      <c r="Q13" s="13"/>
      <c r="R13" s="12"/>
      <c r="S13" s="13"/>
      <c r="T13" s="12"/>
      <c r="U13" s="13"/>
      <c r="V13" s="12"/>
      <c r="W13" s="13"/>
      <c r="X13" s="12"/>
      <c r="Y13" s="13"/>
      <c r="Z13" s="12"/>
      <c r="AA13" s="13"/>
      <c r="AB13" s="12"/>
      <c r="AC13" s="13"/>
      <c r="AD13" s="12"/>
      <c r="AE13" s="13"/>
      <c r="AF13" s="12"/>
      <c r="AG13" s="13"/>
      <c r="AH13" s="12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51</v>
      </c>
      <c r="B14" s="94">
        <f t="shared" si="2"/>
        <v>25</v>
      </c>
      <c r="C14" s="95"/>
      <c r="D14" s="89">
        <f t="shared" si="3"/>
        <v>0</v>
      </c>
      <c r="E14" s="90">
        <f t="shared" si="4"/>
        <v>0</v>
      </c>
      <c r="F14" s="104">
        <f t="shared" si="4"/>
        <v>0</v>
      </c>
      <c r="G14" s="96"/>
      <c r="H14" s="12"/>
      <c r="I14" s="13"/>
      <c r="J14" s="12"/>
      <c r="K14" s="13"/>
      <c r="L14" s="12"/>
      <c r="M14" s="13"/>
      <c r="N14" s="12"/>
      <c r="O14" s="13"/>
      <c r="P14" s="12"/>
      <c r="Q14" s="13"/>
      <c r="R14" s="12"/>
      <c r="S14" s="13"/>
      <c r="T14" s="12"/>
      <c r="U14" s="13"/>
      <c r="V14" s="12"/>
      <c r="W14" s="13"/>
      <c r="X14" s="12"/>
      <c r="Y14" s="13"/>
      <c r="Z14" s="12"/>
      <c r="AA14" s="13"/>
      <c r="AB14" s="12"/>
      <c r="AC14" s="13"/>
      <c r="AD14" s="12"/>
      <c r="AE14" s="13"/>
      <c r="AF14" s="12"/>
      <c r="AG14" s="13"/>
      <c r="AH14" s="12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51</v>
      </c>
      <c r="B15" s="94">
        <f t="shared" si="2"/>
        <v>25</v>
      </c>
      <c r="C15" s="95"/>
      <c r="D15" s="89">
        <f t="shared" si="3"/>
        <v>0</v>
      </c>
      <c r="E15" s="90">
        <f t="shared" si="4"/>
        <v>0</v>
      </c>
      <c r="F15" s="104">
        <f t="shared" si="4"/>
        <v>0</v>
      </c>
      <c r="G15" s="96"/>
      <c r="H15" s="12"/>
      <c r="I15" s="13"/>
      <c r="J15" s="12"/>
      <c r="K15" s="13"/>
      <c r="L15" s="12"/>
      <c r="M15" s="13"/>
      <c r="N15" s="12"/>
      <c r="O15" s="13"/>
      <c r="P15" s="12"/>
      <c r="Q15" s="13"/>
      <c r="R15" s="12"/>
      <c r="S15" s="13"/>
      <c r="T15" s="12"/>
      <c r="U15" s="13"/>
      <c r="V15" s="12"/>
      <c r="W15" s="13"/>
      <c r="X15" s="12"/>
      <c r="Y15" s="13"/>
      <c r="Z15" s="12"/>
      <c r="AA15" s="13"/>
      <c r="AB15" s="12"/>
      <c r="AC15" s="13"/>
      <c r="AD15" s="12"/>
      <c r="AE15" s="13"/>
      <c r="AF15" s="12"/>
      <c r="AG15" s="13"/>
      <c r="AH15" s="12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51</v>
      </c>
      <c r="B16" s="94">
        <f t="shared" si="2"/>
        <v>25</v>
      </c>
      <c r="C16" s="95"/>
      <c r="D16" s="89">
        <f t="shared" si="3"/>
        <v>0</v>
      </c>
      <c r="E16" s="90">
        <f t="shared" si="4"/>
        <v>0</v>
      </c>
      <c r="F16" s="104">
        <f t="shared" si="4"/>
        <v>0</v>
      </c>
      <c r="G16" s="96"/>
      <c r="H16" s="12"/>
      <c r="I16" s="13"/>
      <c r="J16" s="12"/>
      <c r="K16" s="13"/>
      <c r="L16" s="12"/>
      <c r="M16" s="13"/>
      <c r="N16" s="12"/>
      <c r="O16" s="13"/>
      <c r="P16" s="12"/>
      <c r="Q16" s="13"/>
      <c r="R16" s="12"/>
      <c r="S16" s="13"/>
      <c r="T16" s="12"/>
      <c r="U16" s="13"/>
      <c r="V16" s="12"/>
      <c r="W16" s="13"/>
      <c r="X16" s="12"/>
      <c r="Y16" s="13"/>
      <c r="Z16" s="12"/>
      <c r="AA16" s="13"/>
      <c r="AB16" s="12"/>
      <c r="AC16" s="13"/>
      <c r="AD16" s="12"/>
      <c r="AE16" s="13"/>
      <c r="AF16" s="12"/>
      <c r="AG16" s="13"/>
      <c r="AH16" s="12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51</v>
      </c>
      <c r="B17" s="94">
        <f t="shared" si="2"/>
        <v>25</v>
      </c>
      <c r="C17" s="95"/>
      <c r="D17" s="89">
        <f t="shared" si="3"/>
        <v>0</v>
      </c>
      <c r="E17" s="90">
        <f t="shared" si="4"/>
        <v>0</v>
      </c>
      <c r="F17" s="104">
        <f t="shared" si="4"/>
        <v>0</v>
      </c>
      <c r="G17" s="96"/>
      <c r="H17" s="12"/>
      <c r="I17" s="13"/>
      <c r="J17" s="12"/>
      <c r="K17" s="13"/>
      <c r="L17" s="12"/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51</v>
      </c>
      <c r="B18" s="94">
        <f t="shared" si="2"/>
        <v>25</v>
      </c>
      <c r="C18" s="95"/>
      <c r="D18" s="89">
        <f t="shared" si="3"/>
        <v>0</v>
      </c>
      <c r="E18" s="90">
        <f t="shared" si="4"/>
        <v>0</v>
      </c>
      <c r="F18" s="104">
        <f t="shared" si="4"/>
        <v>0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51</v>
      </c>
      <c r="B19" s="94">
        <f t="shared" si="2"/>
        <v>25</v>
      </c>
      <c r="C19" s="95"/>
      <c r="D19" s="89">
        <f t="shared" si="3"/>
        <v>0</v>
      </c>
      <c r="E19" s="90">
        <f t="shared" si="4"/>
        <v>0</v>
      </c>
      <c r="F19" s="104">
        <f t="shared" si="4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51</v>
      </c>
      <c r="B20" s="94">
        <f t="shared" si="2"/>
        <v>25</v>
      </c>
      <c r="C20" s="95"/>
      <c r="D20" s="89">
        <f t="shared" si="3"/>
        <v>0</v>
      </c>
      <c r="E20" s="90">
        <f t="shared" si="4"/>
        <v>0</v>
      </c>
      <c r="F20" s="104">
        <f t="shared" si="4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51</v>
      </c>
      <c r="B21" s="94">
        <f t="shared" si="2"/>
        <v>25</v>
      </c>
      <c r="C21" s="95"/>
      <c r="D21" s="89">
        <f t="shared" si="3"/>
        <v>0</v>
      </c>
      <c r="E21" s="90">
        <f t="shared" si="4"/>
        <v>0</v>
      </c>
      <c r="F21" s="104">
        <f t="shared" si="4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51</v>
      </c>
      <c r="B22" s="94">
        <f t="shared" si="2"/>
        <v>25</v>
      </c>
      <c r="C22" s="95"/>
      <c r="D22" s="89">
        <f t="shared" si="3"/>
        <v>0</v>
      </c>
      <c r="E22" s="90">
        <f t="shared" si="4"/>
        <v>0</v>
      </c>
      <c r="F22" s="104">
        <f t="shared" si="4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51</v>
      </c>
      <c r="B23" s="94">
        <f t="shared" si="2"/>
        <v>25</v>
      </c>
      <c r="C23" s="95"/>
      <c r="D23" s="89">
        <f t="shared" si="3"/>
        <v>0</v>
      </c>
      <c r="E23" s="90">
        <f t="shared" si="4"/>
        <v>0</v>
      </c>
      <c r="F23" s="104">
        <f t="shared" si="4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51</v>
      </c>
      <c r="B24" s="94">
        <f t="shared" si="2"/>
        <v>25</v>
      </c>
      <c r="C24" s="95"/>
      <c r="D24" s="89">
        <f t="shared" si="3"/>
        <v>0</v>
      </c>
      <c r="E24" s="90">
        <f t="shared" si="4"/>
        <v>0</v>
      </c>
      <c r="F24" s="104">
        <f t="shared" si="4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51</v>
      </c>
      <c r="B25" s="94">
        <f t="shared" si="2"/>
        <v>25</v>
      </c>
      <c r="C25" s="95"/>
      <c r="D25" s="89">
        <f t="shared" si="3"/>
        <v>0</v>
      </c>
      <c r="E25" s="90">
        <f t="shared" si="4"/>
        <v>0</v>
      </c>
      <c r="F25" s="104">
        <f t="shared" si="4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51</v>
      </c>
      <c r="B26" s="94">
        <f t="shared" si="2"/>
        <v>25</v>
      </c>
      <c r="C26" s="95"/>
      <c r="D26" s="89">
        <f t="shared" si="3"/>
        <v>0</v>
      </c>
      <c r="E26" s="90">
        <f t="shared" si="4"/>
        <v>0</v>
      </c>
      <c r="F26" s="104">
        <f t="shared" si="4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51</v>
      </c>
      <c r="B27" s="94">
        <f t="shared" si="2"/>
        <v>25</v>
      </c>
      <c r="C27" s="95"/>
      <c r="D27" s="89">
        <f t="shared" si="3"/>
        <v>0</v>
      </c>
      <c r="E27" s="90">
        <f t="shared" si="4"/>
        <v>0</v>
      </c>
      <c r="F27" s="104">
        <f t="shared" si="4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51</v>
      </c>
      <c r="B28" s="94">
        <f t="shared" si="2"/>
        <v>25</v>
      </c>
      <c r="C28" s="95"/>
      <c r="D28" s="89">
        <f t="shared" si="3"/>
        <v>0</v>
      </c>
      <c r="E28" s="90">
        <f t="shared" si="4"/>
        <v>0</v>
      </c>
      <c r="F28" s="104">
        <f t="shared" si="4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51</v>
      </c>
      <c r="B29" s="94">
        <f t="shared" si="2"/>
        <v>25</v>
      </c>
      <c r="C29" s="95"/>
      <c r="D29" s="89">
        <f t="shared" si="3"/>
        <v>0</v>
      </c>
      <c r="E29" s="90">
        <f t="shared" si="4"/>
        <v>0</v>
      </c>
      <c r="F29" s="104">
        <f t="shared" si="4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51</v>
      </c>
      <c r="B30" s="94">
        <f t="shared" si="2"/>
        <v>25</v>
      </c>
      <c r="C30" s="95"/>
      <c r="D30" s="89">
        <f t="shared" si="3"/>
        <v>0</v>
      </c>
      <c r="E30" s="90">
        <f t="shared" si="4"/>
        <v>0</v>
      </c>
      <c r="F30" s="104">
        <f t="shared" si="4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779" ht="15" customHeight="1">
      <c r="A32" s="62" t="s">
        <v>28</v>
      </c>
      <c r="B32" s="62"/>
    </row>
  </sheetData>
  <mergeCells count="117"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</mergeCells>
  <conditionalFormatting sqref="A11:B30">
    <cfRule type="cellIs" dxfId="3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C11" sqref="C11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59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37" t="s">
        <v>1</v>
      </c>
      <c r="H2" s="138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0" t="s">
        <v>5</v>
      </c>
      <c r="P2" s="141"/>
      <c r="Q2" s="140" t="s">
        <v>6</v>
      </c>
      <c r="R2" s="141"/>
      <c r="S2" s="140" t="s">
        <v>7</v>
      </c>
      <c r="T2" s="141"/>
      <c r="U2" s="140" t="s">
        <v>8</v>
      </c>
      <c r="V2" s="141"/>
      <c r="W2" s="140" t="s">
        <v>9</v>
      </c>
      <c r="X2" s="141"/>
      <c r="Y2" s="140" t="s">
        <v>10</v>
      </c>
      <c r="Z2" s="141"/>
      <c r="AA2" s="140" t="s">
        <v>11</v>
      </c>
      <c r="AB2" s="141"/>
      <c r="AC2" s="140" t="s">
        <v>12</v>
      </c>
      <c r="AD2" s="141"/>
      <c r="AE2" s="140" t="s">
        <v>13</v>
      </c>
      <c r="AF2" s="141"/>
      <c r="AG2" s="158" t="s">
        <v>14</v>
      </c>
      <c r="AH2" s="138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</v>
      </c>
      <c r="E3" s="57">
        <f>SUM(E11:E30)-E4+E5</f>
        <v>0</v>
      </c>
      <c r="F3" s="101">
        <f>SUM(F11:F30)</f>
        <v>0</v>
      </c>
      <c r="G3" s="105">
        <f t="shared" ref="G3:AH3" si="0">SUM(G11:G30)</f>
        <v>0</v>
      </c>
      <c r="H3" s="59">
        <f t="shared" si="0"/>
        <v>0</v>
      </c>
      <c r="I3" s="58">
        <f t="shared" si="0"/>
        <v>0</v>
      </c>
      <c r="J3" s="59">
        <f t="shared" si="0"/>
        <v>0</v>
      </c>
      <c r="K3" s="58">
        <f t="shared" si="0"/>
        <v>0</v>
      </c>
      <c r="L3" s="59">
        <f t="shared" si="0"/>
        <v>0</v>
      </c>
      <c r="M3" s="58">
        <f t="shared" si="0"/>
        <v>0</v>
      </c>
      <c r="N3" s="59">
        <f t="shared" si="0"/>
        <v>0</v>
      </c>
      <c r="O3" s="58">
        <f t="shared" si="0"/>
        <v>0</v>
      </c>
      <c r="P3" s="59">
        <f t="shared" si="0"/>
        <v>0</v>
      </c>
      <c r="Q3" s="58">
        <f t="shared" si="0"/>
        <v>0</v>
      </c>
      <c r="R3" s="59">
        <f t="shared" si="0"/>
        <v>0</v>
      </c>
      <c r="S3" s="58">
        <f t="shared" si="0"/>
        <v>0</v>
      </c>
      <c r="T3" s="59">
        <f t="shared" si="0"/>
        <v>0</v>
      </c>
      <c r="U3" s="58">
        <f t="shared" si="0"/>
        <v>0</v>
      </c>
      <c r="V3" s="59">
        <f t="shared" si="0"/>
        <v>0</v>
      </c>
      <c r="W3" s="58">
        <f t="shared" si="0"/>
        <v>0</v>
      </c>
      <c r="X3" s="59">
        <f t="shared" si="0"/>
        <v>0</v>
      </c>
      <c r="Y3" s="58">
        <f t="shared" si="0"/>
        <v>0</v>
      </c>
      <c r="Z3" s="59">
        <f t="shared" si="0"/>
        <v>0</v>
      </c>
      <c r="AA3" s="58">
        <f t="shared" si="0"/>
        <v>0</v>
      </c>
      <c r="AB3" s="59">
        <f t="shared" si="0"/>
        <v>0</v>
      </c>
      <c r="AC3" s="58">
        <f t="shared" si="0"/>
        <v>0</v>
      </c>
      <c r="AD3" s="59">
        <f t="shared" si="0"/>
        <v>0</v>
      </c>
      <c r="AE3" s="58">
        <f t="shared" si="0"/>
        <v>0</v>
      </c>
      <c r="AF3" s="59">
        <f t="shared" si="0"/>
        <v>0</v>
      </c>
      <c r="AG3" s="58">
        <f t="shared" si="0"/>
        <v>0</v>
      </c>
      <c r="AH3" s="59">
        <f t="shared" si="0"/>
        <v>0</v>
      </c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SUM(G4:AH4)</f>
        <v>0</v>
      </c>
      <c r="F4" s="102"/>
      <c r="G4" s="144"/>
      <c r="H4" s="145"/>
      <c r="I4" s="146"/>
      <c r="J4" s="145"/>
      <c r="K4" s="146"/>
      <c r="L4" s="145"/>
      <c r="M4" s="146"/>
      <c r="N4" s="145"/>
      <c r="O4" s="146"/>
      <c r="P4" s="145"/>
      <c r="Q4" s="146"/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63"/>
      <c r="AF4" s="164"/>
      <c r="AG4" s="146"/>
      <c r="AH4" s="145"/>
    </row>
    <row r="5" spans="1:779" ht="15" customHeight="1" thickBot="1">
      <c r="A5" s="64" t="s">
        <v>41</v>
      </c>
      <c r="B5" s="65" t="s">
        <v>41</v>
      </c>
      <c r="C5" s="65"/>
      <c r="D5" s="65"/>
      <c r="E5" s="66">
        <f>SUM(G5:AH5)</f>
        <v>0</v>
      </c>
      <c r="F5" s="103"/>
      <c r="G5" s="144"/>
      <c r="H5" s="145"/>
      <c r="I5" s="146"/>
      <c r="J5" s="145"/>
      <c r="K5" s="146"/>
      <c r="L5" s="145"/>
      <c r="M5" s="146"/>
      <c r="N5" s="145"/>
      <c r="O5" s="146"/>
      <c r="P5" s="145"/>
      <c r="Q5" s="146"/>
      <c r="R5" s="145"/>
      <c r="S5" s="146"/>
      <c r="T5" s="145"/>
      <c r="U5" s="146"/>
      <c r="V5" s="145"/>
      <c r="W5" s="146"/>
      <c r="X5" s="145"/>
      <c r="Y5" s="146"/>
      <c r="Z5" s="145"/>
      <c r="AA5" s="146"/>
      <c r="AB5" s="145"/>
      <c r="AC5" s="146"/>
      <c r="AD5" s="145"/>
      <c r="AE5" s="163"/>
      <c r="AF5" s="164"/>
      <c r="AG5" s="146"/>
      <c r="AH5" s="145"/>
    </row>
    <row r="6" spans="1:779" s="71" customFormat="1" ht="18" customHeight="1" thickBot="1">
      <c r="A6" s="67" t="s">
        <v>55</v>
      </c>
      <c r="B6" s="68"/>
      <c r="C6" s="69"/>
      <c r="D6" s="69"/>
      <c r="E6" s="150">
        <f>SUM(G6:AH6)</f>
        <v>0</v>
      </c>
      <c r="F6" s="151"/>
      <c r="G6" s="160"/>
      <c r="H6" s="161"/>
      <c r="I6" s="162"/>
      <c r="J6" s="161"/>
      <c r="K6" s="162"/>
      <c r="L6" s="161"/>
      <c r="M6" s="162"/>
      <c r="N6" s="161"/>
      <c r="O6" s="162"/>
      <c r="P6" s="161"/>
      <c r="Q6" s="162"/>
      <c r="R6" s="161"/>
      <c r="S6" s="162"/>
      <c r="T6" s="161"/>
      <c r="U6" s="162"/>
      <c r="V6" s="161"/>
      <c r="W6" s="162"/>
      <c r="X6" s="161"/>
      <c r="Y6" s="162"/>
      <c r="Z6" s="161"/>
      <c r="AA6" s="162"/>
      <c r="AB6" s="161"/>
      <c r="AC6" s="162"/>
      <c r="AD6" s="161"/>
      <c r="AE6" s="166"/>
      <c r="AF6" s="167"/>
      <c r="AG6" s="162"/>
      <c r="AH6" s="161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42"/>
      <c r="H7" s="142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65"/>
      <c r="AF7" s="165"/>
      <c r="AG7" s="143"/>
      <c r="AH7" s="143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33" t="s">
        <v>0</v>
      </c>
      <c r="B8" s="134"/>
      <c r="C8" s="75"/>
      <c r="D8" s="147" t="s">
        <v>21</v>
      </c>
      <c r="E8" s="152" t="s">
        <v>17</v>
      </c>
      <c r="F8" s="155" t="s">
        <v>18</v>
      </c>
      <c r="G8" s="137" t="s">
        <v>1</v>
      </c>
      <c r="H8" s="138"/>
      <c r="I8" s="158" t="s">
        <v>2</v>
      </c>
      <c r="J8" s="138"/>
      <c r="K8" s="158" t="s">
        <v>3</v>
      </c>
      <c r="L8" s="138"/>
      <c r="M8" s="158" t="s">
        <v>4</v>
      </c>
      <c r="N8" s="138"/>
      <c r="O8" s="158" t="s">
        <v>5</v>
      </c>
      <c r="P8" s="138"/>
      <c r="Q8" s="158" t="s">
        <v>6</v>
      </c>
      <c r="R8" s="138"/>
      <c r="S8" s="158" t="s">
        <v>7</v>
      </c>
      <c r="T8" s="138"/>
      <c r="U8" s="158" t="s">
        <v>8</v>
      </c>
      <c r="V8" s="138"/>
      <c r="W8" s="158" t="s">
        <v>9</v>
      </c>
      <c r="X8" s="138"/>
      <c r="Y8" s="158" t="s">
        <v>10</v>
      </c>
      <c r="Z8" s="138"/>
      <c r="AA8" s="158" t="s">
        <v>11</v>
      </c>
      <c r="AB8" s="138"/>
      <c r="AC8" s="158" t="s">
        <v>12</v>
      </c>
      <c r="AD8" s="138"/>
      <c r="AE8" s="158" t="s">
        <v>13</v>
      </c>
      <c r="AF8" s="138"/>
      <c r="AG8" s="158" t="s">
        <v>14</v>
      </c>
      <c r="AH8" s="138"/>
    </row>
    <row r="9" spans="1:779" s="76" customFormat="1" ht="16">
      <c r="A9" s="77">
        <f>TeamStandings!$F$28</f>
        <v>51</v>
      </c>
      <c r="B9" s="78">
        <f>TeamStandings!$E$28</f>
        <v>25</v>
      </c>
      <c r="C9" s="79" t="s">
        <v>43</v>
      </c>
      <c r="D9" s="148"/>
      <c r="E9" s="153"/>
      <c r="F9" s="156"/>
      <c r="G9" s="135">
        <v>45047</v>
      </c>
      <c r="H9" s="136"/>
      <c r="I9" s="139">
        <f>G9+7</f>
        <v>45054</v>
      </c>
      <c r="J9" s="136"/>
      <c r="K9" s="139">
        <v>45061</v>
      </c>
      <c r="L9" s="136"/>
      <c r="M9" s="139">
        <v>45068</v>
      </c>
      <c r="N9" s="136"/>
      <c r="O9" s="139">
        <v>45082</v>
      </c>
      <c r="P9" s="136"/>
      <c r="Q9" s="139">
        <v>45089</v>
      </c>
      <c r="R9" s="136"/>
      <c r="S9" s="139">
        <v>45096</v>
      </c>
      <c r="T9" s="136"/>
      <c r="U9" s="139">
        <v>45103</v>
      </c>
      <c r="V9" s="136"/>
      <c r="W9" s="139">
        <v>45117</v>
      </c>
      <c r="X9" s="136"/>
      <c r="Y9" s="139">
        <v>45124</v>
      </c>
      <c r="Z9" s="136"/>
      <c r="AA9" s="139">
        <v>45131</v>
      </c>
      <c r="AB9" s="136"/>
      <c r="AC9" s="139">
        <v>45138</v>
      </c>
      <c r="AD9" s="136"/>
      <c r="AE9" s="139">
        <v>45145</v>
      </c>
      <c r="AF9" s="136"/>
      <c r="AG9" s="139">
        <v>45152</v>
      </c>
      <c r="AH9" s="136"/>
    </row>
    <row r="10" spans="1:779" s="85" customFormat="1" ht="15" customHeight="1">
      <c r="A10" s="80" t="s">
        <v>15</v>
      </c>
      <c r="B10" s="81" t="s">
        <v>25</v>
      </c>
      <c r="C10" s="82"/>
      <c r="D10" s="149"/>
      <c r="E10" s="154"/>
      <c r="F10" s="157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</row>
    <row r="11" spans="1:779" s="92" customFormat="1" ht="15" customHeight="1">
      <c r="A11" s="86">
        <f>IF($A$9-(E11+F11)&lt;0,0,$A$9-(E11+F11))</f>
        <v>51</v>
      </c>
      <c r="B11" s="87">
        <f>IF($B$9-(E11+F11)&lt;0,0,$B$9-(E11+F11))</f>
        <v>25</v>
      </c>
      <c r="C11" s="88"/>
      <c r="D11" s="89">
        <f>IF(E11=0,0,(E11/(E11+F11)))</f>
        <v>0</v>
      </c>
      <c r="E11" s="90">
        <f>G11+I11+K11+M11+O11+Q11+S11+U11+W11+Y11+AA11+AC11+AE11+AG11</f>
        <v>0</v>
      </c>
      <c r="F11" s="104">
        <f>H11+J11+L11+N11+P11+R11+T11+V11+X11+Z11+AB11+AD11+AF11+AH11</f>
        <v>0</v>
      </c>
      <c r="G11" s="91"/>
      <c r="H11" s="9"/>
      <c r="I11" s="10"/>
      <c r="J11" s="9"/>
      <c r="K11" s="10"/>
      <c r="L11" s="9"/>
      <c r="M11" s="10"/>
      <c r="N11" s="9"/>
      <c r="O11" s="10"/>
      <c r="P11" s="9"/>
      <c r="Q11" s="10"/>
      <c r="R11" s="9"/>
      <c r="S11" s="10"/>
      <c r="T11" s="9"/>
      <c r="U11" s="10"/>
      <c r="V11" s="9"/>
      <c r="W11" s="10"/>
      <c r="X11" s="9"/>
      <c r="Y11" s="10"/>
      <c r="Z11" s="9"/>
      <c r="AA11" s="10"/>
      <c r="AB11" s="9"/>
      <c r="AC11" s="10"/>
      <c r="AD11" s="9"/>
      <c r="AE11" s="10"/>
      <c r="AF11" s="9"/>
      <c r="AG11" s="10"/>
      <c r="AH11" s="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51</v>
      </c>
      <c r="B12" s="94">
        <f t="shared" ref="B12:B30" si="2">IF($B$9-(E12+F12)&lt;0,0,$B$9-(E12+F12))</f>
        <v>25</v>
      </c>
      <c r="C12" s="95"/>
      <c r="D12" s="89">
        <f t="shared" ref="D12:D30" si="3">IF(E12=0,0,(E12/(E12+F12)))</f>
        <v>0</v>
      </c>
      <c r="E12" s="90">
        <f t="shared" ref="E12:F30" si="4">G12+I12+K12+M12+O12+Q12+S12+U12+W12+Y12+AA12+AC12+AE12+AG12</f>
        <v>0</v>
      </c>
      <c r="F12" s="104">
        <f t="shared" si="4"/>
        <v>0</v>
      </c>
      <c r="G12" s="96"/>
      <c r="H12" s="12"/>
      <c r="I12" s="13"/>
      <c r="J12" s="12"/>
      <c r="K12" s="13"/>
      <c r="L12" s="12"/>
      <c r="M12" s="13"/>
      <c r="N12" s="12"/>
      <c r="O12" s="13"/>
      <c r="P12" s="12"/>
      <c r="Q12" s="13"/>
      <c r="R12" s="12"/>
      <c r="S12" s="13"/>
      <c r="T12" s="12"/>
      <c r="U12" s="13"/>
      <c r="V12" s="12"/>
      <c r="W12" s="13"/>
      <c r="X12" s="12"/>
      <c r="Y12" s="13"/>
      <c r="Z12" s="12"/>
      <c r="AA12" s="13"/>
      <c r="AB12" s="12"/>
      <c r="AC12" s="13"/>
      <c r="AD12" s="12"/>
      <c r="AE12" s="13"/>
      <c r="AF12" s="12"/>
      <c r="AG12" s="13"/>
      <c r="AH12" s="12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51</v>
      </c>
      <c r="B13" s="94">
        <f t="shared" si="2"/>
        <v>25</v>
      </c>
      <c r="C13" s="95"/>
      <c r="D13" s="89">
        <f t="shared" si="3"/>
        <v>0</v>
      </c>
      <c r="E13" s="90">
        <f t="shared" si="4"/>
        <v>0</v>
      </c>
      <c r="F13" s="104">
        <f t="shared" si="4"/>
        <v>0</v>
      </c>
      <c r="G13" s="96"/>
      <c r="H13" s="12"/>
      <c r="I13" s="13"/>
      <c r="J13" s="12"/>
      <c r="K13" s="13"/>
      <c r="L13" s="12"/>
      <c r="M13" s="13"/>
      <c r="N13" s="12"/>
      <c r="O13" s="13"/>
      <c r="P13" s="12"/>
      <c r="Q13" s="13"/>
      <c r="R13" s="12"/>
      <c r="S13" s="13"/>
      <c r="T13" s="12"/>
      <c r="U13" s="13"/>
      <c r="V13" s="12"/>
      <c r="W13" s="13"/>
      <c r="X13" s="12"/>
      <c r="Y13" s="13"/>
      <c r="Z13" s="12"/>
      <c r="AA13" s="13"/>
      <c r="AB13" s="12"/>
      <c r="AC13" s="13"/>
      <c r="AD13" s="12"/>
      <c r="AE13" s="13"/>
      <c r="AF13" s="12"/>
      <c r="AG13" s="13"/>
      <c r="AH13" s="12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51</v>
      </c>
      <c r="B14" s="94">
        <f t="shared" si="2"/>
        <v>25</v>
      </c>
      <c r="C14" s="95"/>
      <c r="D14" s="89">
        <f t="shared" si="3"/>
        <v>0</v>
      </c>
      <c r="E14" s="90">
        <f t="shared" si="4"/>
        <v>0</v>
      </c>
      <c r="F14" s="104">
        <f t="shared" si="4"/>
        <v>0</v>
      </c>
      <c r="G14" s="96"/>
      <c r="H14" s="12"/>
      <c r="I14" s="13"/>
      <c r="J14" s="12"/>
      <c r="K14" s="13"/>
      <c r="L14" s="12"/>
      <c r="M14" s="13"/>
      <c r="N14" s="12"/>
      <c r="O14" s="13"/>
      <c r="P14" s="12"/>
      <c r="Q14" s="13"/>
      <c r="R14" s="12"/>
      <c r="S14" s="13"/>
      <c r="T14" s="12"/>
      <c r="U14" s="13"/>
      <c r="V14" s="12"/>
      <c r="W14" s="13"/>
      <c r="X14" s="12"/>
      <c r="Y14" s="13"/>
      <c r="Z14" s="12"/>
      <c r="AA14" s="13"/>
      <c r="AB14" s="12"/>
      <c r="AC14" s="13"/>
      <c r="AD14" s="12"/>
      <c r="AE14" s="13"/>
      <c r="AF14" s="12"/>
      <c r="AG14" s="13"/>
      <c r="AH14" s="12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51</v>
      </c>
      <c r="B15" s="94">
        <f t="shared" si="2"/>
        <v>25</v>
      </c>
      <c r="C15" s="95"/>
      <c r="D15" s="89">
        <f t="shared" si="3"/>
        <v>0</v>
      </c>
      <c r="E15" s="90">
        <f t="shared" si="4"/>
        <v>0</v>
      </c>
      <c r="F15" s="104">
        <f t="shared" si="4"/>
        <v>0</v>
      </c>
      <c r="G15" s="96"/>
      <c r="H15" s="12"/>
      <c r="I15" s="13"/>
      <c r="J15" s="12"/>
      <c r="K15" s="13"/>
      <c r="L15" s="12"/>
      <c r="M15" s="13"/>
      <c r="N15" s="12"/>
      <c r="O15" s="13"/>
      <c r="P15" s="12"/>
      <c r="Q15" s="13"/>
      <c r="R15" s="12"/>
      <c r="S15" s="13"/>
      <c r="T15" s="12"/>
      <c r="U15" s="13"/>
      <c r="V15" s="12"/>
      <c r="W15" s="13"/>
      <c r="X15" s="12"/>
      <c r="Y15" s="13"/>
      <c r="Z15" s="12"/>
      <c r="AA15" s="13"/>
      <c r="AB15" s="12"/>
      <c r="AC15" s="13"/>
      <c r="AD15" s="12"/>
      <c r="AE15" s="13"/>
      <c r="AF15" s="12"/>
      <c r="AG15" s="13"/>
      <c r="AH15" s="12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51</v>
      </c>
      <c r="B16" s="94">
        <f t="shared" si="2"/>
        <v>25</v>
      </c>
      <c r="C16" s="95"/>
      <c r="D16" s="89">
        <f t="shared" si="3"/>
        <v>0</v>
      </c>
      <c r="E16" s="90">
        <f t="shared" si="4"/>
        <v>0</v>
      </c>
      <c r="F16" s="104">
        <f t="shared" si="4"/>
        <v>0</v>
      </c>
      <c r="G16" s="96"/>
      <c r="H16" s="12"/>
      <c r="I16" s="13"/>
      <c r="J16" s="12"/>
      <c r="K16" s="13"/>
      <c r="L16" s="12"/>
      <c r="M16" s="13"/>
      <c r="N16" s="12"/>
      <c r="O16" s="13"/>
      <c r="P16" s="12"/>
      <c r="Q16" s="13"/>
      <c r="R16" s="12"/>
      <c r="S16" s="13"/>
      <c r="T16" s="12"/>
      <c r="U16" s="13"/>
      <c r="V16" s="12"/>
      <c r="W16" s="13"/>
      <c r="X16" s="12"/>
      <c r="Y16" s="13"/>
      <c r="Z16" s="12"/>
      <c r="AA16" s="13"/>
      <c r="AB16" s="12"/>
      <c r="AC16" s="13"/>
      <c r="AD16" s="12"/>
      <c r="AE16" s="13"/>
      <c r="AF16" s="12"/>
      <c r="AG16" s="13"/>
      <c r="AH16" s="12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51</v>
      </c>
      <c r="B17" s="94">
        <f t="shared" si="2"/>
        <v>25</v>
      </c>
      <c r="C17" s="95"/>
      <c r="D17" s="89">
        <f t="shared" si="3"/>
        <v>0</v>
      </c>
      <c r="E17" s="90">
        <f t="shared" si="4"/>
        <v>0</v>
      </c>
      <c r="F17" s="104">
        <f t="shared" si="4"/>
        <v>0</v>
      </c>
      <c r="G17" s="96"/>
      <c r="H17" s="12"/>
      <c r="I17" s="13"/>
      <c r="J17" s="12"/>
      <c r="K17" s="13"/>
      <c r="L17" s="12"/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51</v>
      </c>
      <c r="B18" s="94">
        <f t="shared" si="2"/>
        <v>25</v>
      </c>
      <c r="C18" s="95"/>
      <c r="D18" s="89">
        <f t="shared" si="3"/>
        <v>0</v>
      </c>
      <c r="E18" s="90">
        <f t="shared" si="4"/>
        <v>0</v>
      </c>
      <c r="F18" s="104">
        <f t="shared" si="4"/>
        <v>0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51</v>
      </c>
      <c r="B19" s="94">
        <f t="shared" si="2"/>
        <v>25</v>
      </c>
      <c r="C19" s="95"/>
      <c r="D19" s="89">
        <f t="shared" si="3"/>
        <v>0</v>
      </c>
      <c r="E19" s="90">
        <f t="shared" si="4"/>
        <v>0</v>
      </c>
      <c r="F19" s="104">
        <f t="shared" si="4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51</v>
      </c>
      <c r="B20" s="94">
        <f t="shared" si="2"/>
        <v>25</v>
      </c>
      <c r="C20" s="95"/>
      <c r="D20" s="89">
        <f t="shared" si="3"/>
        <v>0</v>
      </c>
      <c r="E20" s="90">
        <f t="shared" si="4"/>
        <v>0</v>
      </c>
      <c r="F20" s="104">
        <f t="shared" si="4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51</v>
      </c>
      <c r="B21" s="94">
        <f t="shared" si="2"/>
        <v>25</v>
      </c>
      <c r="C21" s="95"/>
      <c r="D21" s="89">
        <f t="shared" si="3"/>
        <v>0</v>
      </c>
      <c r="E21" s="90">
        <f t="shared" si="4"/>
        <v>0</v>
      </c>
      <c r="F21" s="104">
        <f t="shared" si="4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51</v>
      </c>
      <c r="B22" s="94">
        <f t="shared" si="2"/>
        <v>25</v>
      </c>
      <c r="C22" s="95"/>
      <c r="D22" s="89">
        <f t="shared" si="3"/>
        <v>0</v>
      </c>
      <c r="E22" s="90">
        <f t="shared" si="4"/>
        <v>0</v>
      </c>
      <c r="F22" s="104">
        <f t="shared" si="4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51</v>
      </c>
      <c r="B23" s="94">
        <f t="shared" si="2"/>
        <v>25</v>
      </c>
      <c r="C23" s="95"/>
      <c r="D23" s="89">
        <f t="shared" si="3"/>
        <v>0</v>
      </c>
      <c r="E23" s="90">
        <f t="shared" si="4"/>
        <v>0</v>
      </c>
      <c r="F23" s="104">
        <f t="shared" si="4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51</v>
      </c>
      <c r="B24" s="94">
        <f t="shared" si="2"/>
        <v>25</v>
      </c>
      <c r="C24" s="95"/>
      <c r="D24" s="89">
        <f t="shared" si="3"/>
        <v>0</v>
      </c>
      <c r="E24" s="90">
        <f t="shared" si="4"/>
        <v>0</v>
      </c>
      <c r="F24" s="104">
        <f t="shared" si="4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51</v>
      </c>
      <c r="B25" s="94">
        <f t="shared" si="2"/>
        <v>25</v>
      </c>
      <c r="C25" s="95"/>
      <c r="D25" s="89">
        <f t="shared" si="3"/>
        <v>0</v>
      </c>
      <c r="E25" s="90">
        <f t="shared" si="4"/>
        <v>0</v>
      </c>
      <c r="F25" s="104">
        <f t="shared" si="4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51</v>
      </c>
      <c r="B26" s="94">
        <f t="shared" si="2"/>
        <v>25</v>
      </c>
      <c r="C26" s="95"/>
      <c r="D26" s="89">
        <f t="shared" si="3"/>
        <v>0</v>
      </c>
      <c r="E26" s="90">
        <f t="shared" si="4"/>
        <v>0</v>
      </c>
      <c r="F26" s="104">
        <f t="shared" si="4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51</v>
      </c>
      <c r="B27" s="94">
        <f t="shared" si="2"/>
        <v>25</v>
      </c>
      <c r="C27" s="95"/>
      <c r="D27" s="89">
        <f t="shared" si="3"/>
        <v>0</v>
      </c>
      <c r="E27" s="90">
        <f t="shared" si="4"/>
        <v>0</v>
      </c>
      <c r="F27" s="104">
        <f t="shared" si="4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51</v>
      </c>
      <c r="B28" s="94">
        <f t="shared" si="2"/>
        <v>25</v>
      </c>
      <c r="C28" s="95"/>
      <c r="D28" s="89">
        <f t="shared" si="3"/>
        <v>0</v>
      </c>
      <c r="E28" s="90">
        <f t="shared" si="4"/>
        <v>0</v>
      </c>
      <c r="F28" s="104">
        <f t="shared" si="4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51</v>
      </c>
      <c r="B29" s="94">
        <f t="shared" si="2"/>
        <v>25</v>
      </c>
      <c r="C29" s="95"/>
      <c r="D29" s="89">
        <f t="shared" si="3"/>
        <v>0</v>
      </c>
      <c r="E29" s="90">
        <f t="shared" si="4"/>
        <v>0</v>
      </c>
      <c r="F29" s="104">
        <f t="shared" si="4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51</v>
      </c>
      <c r="B30" s="94">
        <f t="shared" si="2"/>
        <v>25</v>
      </c>
      <c r="C30" s="95"/>
      <c r="D30" s="89">
        <f t="shared" si="3"/>
        <v>0</v>
      </c>
      <c r="E30" s="90">
        <f t="shared" si="4"/>
        <v>0</v>
      </c>
      <c r="F30" s="104">
        <f t="shared" si="4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779" ht="15" customHeight="1">
      <c r="A32" s="62" t="s">
        <v>28</v>
      </c>
      <c r="B32" s="62"/>
    </row>
  </sheetData>
  <mergeCells count="117"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</mergeCells>
  <conditionalFormatting sqref="A11:B30">
    <cfRule type="cellIs" dxfId="2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C11" sqref="C11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60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37" t="s">
        <v>1</v>
      </c>
      <c r="H2" s="138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0" t="s">
        <v>5</v>
      </c>
      <c r="P2" s="141"/>
      <c r="Q2" s="140" t="s">
        <v>6</v>
      </c>
      <c r="R2" s="141"/>
      <c r="S2" s="140" t="s">
        <v>7</v>
      </c>
      <c r="T2" s="141"/>
      <c r="U2" s="140" t="s">
        <v>8</v>
      </c>
      <c r="V2" s="141"/>
      <c r="W2" s="140" t="s">
        <v>9</v>
      </c>
      <c r="X2" s="141"/>
      <c r="Y2" s="140" t="s">
        <v>10</v>
      </c>
      <c r="Z2" s="141"/>
      <c r="AA2" s="140" t="s">
        <v>11</v>
      </c>
      <c r="AB2" s="141"/>
      <c r="AC2" s="140" t="s">
        <v>12</v>
      </c>
      <c r="AD2" s="141"/>
      <c r="AE2" s="140" t="s">
        <v>13</v>
      </c>
      <c r="AF2" s="141"/>
      <c r="AG2" s="158" t="s">
        <v>14</v>
      </c>
      <c r="AH2" s="138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</v>
      </c>
      <c r="E3" s="57">
        <f>SUM(E11:E30)-E4+E5</f>
        <v>0</v>
      </c>
      <c r="F3" s="101">
        <f>SUM(F11:F30)</f>
        <v>0</v>
      </c>
      <c r="G3" s="105">
        <f t="shared" ref="G3:AH3" si="0">SUM(G11:G30)</f>
        <v>0</v>
      </c>
      <c r="H3" s="59">
        <f t="shared" si="0"/>
        <v>0</v>
      </c>
      <c r="I3" s="58">
        <f t="shared" si="0"/>
        <v>0</v>
      </c>
      <c r="J3" s="59">
        <f t="shared" si="0"/>
        <v>0</v>
      </c>
      <c r="K3" s="58">
        <f t="shared" si="0"/>
        <v>0</v>
      </c>
      <c r="L3" s="59">
        <f t="shared" si="0"/>
        <v>0</v>
      </c>
      <c r="M3" s="58">
        <f t="shared" si="0"/>
        <v>0</v>
      </c>
      <c r="N3" s="59">
        <f t="shared" si="0"/>
        <v>0</v>
      </c>
      <c r="O3" s="58">
        <f t="shared" si="0"/>
        <v>0</v>
      </c>
      <c r="P3" s="59">
        <f t="shared" si="0"/>
        <v>0</v>
      </c>
      <c r="Q3" s="58">
        <f t="shared" si="0"/>
        <v>0</v>
      </c>
      <c r="R3" s="59">
        <f t="shared" si="0"/>
        <v>0</v>
      </c>
      <c r="S3" s="58">
        <f t="shared" si="0"/>
        <v>0</v>
      </c>
      <c r="T3" s="59">
        <f t="shared" si="0"/>
        <v>0</v>
      </c>
      <c r="U3" s="58">
        <f t="shared" si="0"/>
        <v>0</v>
      </c>
      <c r="V3" s="59">
        <f t="shared" si="0"/>
        <v>0</v>
      </c>
      <c r="W3" s="58">
        <f t="shared" si="0"/>
        <v>0</v>
      </c>
      <c r="X3" s="59">
        <f t="shared" si="0"/>
        <v>0</v>
      </c>
      <c r="Y3" s="58">
        <f t="shared" si="0"/>
        <v>0</v>
      </c>
      <c r="Z3" s="59">
        <f t="shared" si="0"/>
        <v>0</v>
      </c>
      <c r="AA3" s="58">
        <f t="shared" si="0"/>
        <v>0</v>
      </c>
      <c r="AB3" s="59">
        <f t="shared" si="0"/>
        <v>0</v>
      </c>
      <c r="AC3" s="58">
        <f t="shared" si="0"/>
        <v>0</v>
      </c>
      <c r="AD3" s="59">
        <f t="shared" si="0"/>
        <v>0</v>
      </c>
      <c r="AE3" s="58">
        <f t="shared" si="0"/>
        <v>0</v>
      </c>
      <c r="AF3" s="59">
        <f t="shared" si="0"/>
        <v>0</v>
      </c>
      <c r="AG3" s="58">
        <f t="shared" si="0"/>
        <v>0</v>
      </c>
      <c r="AH3" s="59">
        <f t="shared" si="0"/>
        <v>0</v>
      </c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SUM(G4:AH4)</f>
        <v>0</v>
      </c>
      <c r="F4" s="102"/>
      <c r="G4" s="144"/>
      <c r="H4" s="145"/>
      <c r="I4" s="146"/>
      <c r="J4" s="145"/>
      <c r="K4" s="146"/>
      <c r="L4" s="145"/>
      <c r="M4" s="146"/>
      <c r="N4" s="145"/>
      <c r="O4" s="146"/>
      <c r="P4" s="145"/>
      <c r="Q4" s="146"/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63"/>
      <c r="AF4" s="164"/>
      <c r="AG4" s="146"/>
      <c r="AH4" s="145"/>
    </row>
    <row r="5" spans="1:779" ht="15" customHeight="1" thickBot="1">
      <c r="A5" s="64" t="s">
        <v>41</v>
      </c>
      <c r="B5" s="65" t="s">
        <v>41</v>
      </c>
      <c r="C5" s="65"/>
      <c r="D5" s="65"/>
      <c r="E5" s="66">
        <f>SUM(G5:AH5)</f>
        <v>0</v>
      </c>
      <c r="F5" s="103"/>
      <c r="G5" s="144"/>
      <c r="H5" s="145"/>
      <c r="I5" s="146"/>
      <c r="J5" s="145"/>
      <c r="K5" s="146"/>
      <c r="L5" s="145"/>
      <c r="M5" s="146"/>
      <c r="N5" s="145"/>
      <c r="O5" s="146"/>
      <c r="P5" s="145"/>
      <c r="Q5" s="146"/>
      <c r="R5" s="145"/>
      <c r="S5" s="146"/>
      <c r="T5" s="145"/>
      <c r="U5" s="146"/>
      <c r="V5" s="145"/>
      <c r="W5" s="146"/>
      <c r="X5" s="145"/>
      <c r="Y5" s="146"/>
      <c r="Z5" s="145"/>
      <c r="AA5" s="146"/>
      <c r="AB5" s="145"/>
      <c r="AC5" s="146"/>
      <c r="AD5" s="145"/>
      <c r="AE5" s="163"/>
      <c r="AF5" s="164"/>
      <c r="AG5" s="146"/>
      <c r="AH5" s="145"/>
    </row>
    <row r="6" spans="1:779" s="71" customFormat="1" ht="18" customHeight="1" thickBot="1">
      <c r="A6" s="67" t="s">
        <v>55</v>
      </c>
      <c r="B6" s="68"/>
      <c r="C6" s="69"/>
      <c r="D6" s="69"/>
      <c r="E6" s="150">
        <f>SUM(G6:AH6)</f>
        <v>0</v>
      </c>
      <c r="F6" s="151"/>
      <c r="G6" s="160"/>
      <c r="H6" s="161"/>
      <c r="I6" s="162"/>
      <c r="J6" s="161"/>
      <c r="K6" s="162"/>
      <c r="L6" s="161"/>
      <c r="M6" s="162"/>
      <c r="N6" s="161"/>
      <c r="O6" s="162"/>
      <c r="P6" s="161"/>
      <c r="Q6" s="162"/>
      <c r="R6" s="161"/>
      <c r="S6" s="162"/>
      <c r="T6" s="161"/>
      <c r="U6" s="162"/>
      <c r="V6" s="161"/>
      <c r="W6" s="162"/>
      <c r="X6" s="161"/>
      <c r="Y6" s="162"/>
      <c r="Z6" s="161"/>
      <c r="AA6" s="162"/>
      <c r="AB6" s="161"/>
      <c r="AC6" s="162"/>
      <c r="AD6" s="161"/>
      <c r="AE6" s="166"/>
      <c r="AF6" s="167"/>
      <c r="AG6" s="162"/>
      <c r="AH6" s="161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42"/>
      <c r="H7" s="142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65"/>
      <c r="AF7" s="165"/>
      <c r="AG7" s="143"/>
      <c r="AH7" s="143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33" t="s">
        <v>0</v>
      </c>
      <c r="B8" s="134"/>
      <c r="C8" s="75"/>
      <c r="D8" s="147" t="s">
        <v>21</v>
      </c>
      <c r="E8" s="152" t="s">
        <v>17</v>
      </c>
      <c r="F8" s="155" t="s">
        <v>18</v>
      </c>
      <c r="G8" s="137" t="s">
        <v>1</v>
      </c>
      <c r="H8" s="138"/>
      <c r="I8" s="158" t="s">
        <v>2</v>
      </c>
      <c r="J8" s="138"/>
      <c r="K8" s="158" t="s">
        <v>3</v>
      </c>
      <c r="L8" s="138"/>
      <c r="M8" s="158" t="s">
        <v>4</v>
      </c>
      <c r="N8" s="138"/>
      <c r="O8" s="158" t="s">
        <v>5</v>
      </c>
      <c r="P8" s="138"/>
      <c r="Q8" s="158" t="s">
        <v>6</v>
      </c>
      <c r="R8" s="138"/>
      <c r="S8" s="158" t="s">
        <v>7</v>
      </c>
      <c r="T8" s="138"/>
      <c r="U8" s="158" t="s">
        <v>8</v>
      </c>
      <c r="V8" s="138"/>
      <c r="W8" s="158" t="s">
        <v>9</v>
      </c>
      <c r="X8" s="138"/>
      <c r="Y8" s="158" t="s">
        <v>10</v>
      </c>
      <c r="Z8" s="138"/>
      <c r="AA8" s="158" t="s">
        <v>11</v>
      </c>
      <c r="AB8" s="138"/>
      <c r="AC8" s="158" t="s">
        <v>12</v>
      </c>
      <c r="AD8" s="138"/>
      <c r="AE8" s="158" t="s">
        <v>13</v>
      </c>
      <c r="AF8" s="138"/>
      <c r="AG8" s="158" t="s">
        <v>14</v>
      </c>
      <c r="AH8" s="138"/>
    </row>
    <row r="9" spans="1:779" s="76" customFormat="1" ht="16">
      <c r="A9" s="77">
        <f>TeamStandings!$F$28</f>
        <v>51</v>
      </c>
      <c r="B9" s="78">
        <f>TeamStandings!$E$28</f>
        <v>25</v>
      </c>
      <c r="C9" s="79" t="s">
        <v>43</v>
      </c>
      <c r="D9" s="148"/>
      <c r="E9" s="153"/>
      <c r="F9" s="156"/>
      <c r="G9" s="135">
        <v>45047</v>
      </c>
      <c r="H9" s="136"/>
      <c r="I9" s="139">
        <f>G9+7</f>
        <v>45054</v>
      </c>
      <c r="J9" s="136"/>
      <c r="K9" s="139">
        <v>45061</v>
      </c>
      <c r="L9" s="136"/>
      <c r="M9" s="139">
        <v>45068</v>
      </c>
      <c r="N9" s="136"/>
      <c r="O9" s="139">
        <v>45082</v>
      </c>
      <c r="P9" s="136"/>
      <c r="Q9" s="139">
        <v>45089</v>
      </c>
      <c r="R9" s="136"/>
      <c r="S9" s="139">
        <v>45096</v>
      </c>
      <c r="T9" s="136"/>
      <c r="U9" s="139">
        <v>45103</v>
      </c>
      <c r="V9" s="136"/>
      <c r="W9" s="139">
        <v>45117</v>
      </c>
      <c r="X9" s="136"/>
      <c r="Y9" s="139">
        <v>45124</v>
      </c>
      <c r="Z9" s="136"/>
      <c r="AA9" s="139">
        <v>45131</v>
      </c>
      <c r="AB9" s="136"/>
      <c r="AC9" s="139">
        <v>45138</v>
      </c>
      <c r="AD9" s="136"/>
      <c r="AE9" s="139">
        <v>45145</v>
      </c>
      <c r="AF9" s="136"/>
      <c r="AG9" s="139">
        <v>45152</v>
      </c>
      <c r="AH9" s="136"/>
    </row>
    <row r="10" spans="1:779" s="85" customFormat="1" ht="15" customHeight="1">
      <c r="A10" s="80" t="s">
        <v>15</v>
      </c>
      <c r="B10" s="81" t="s">
        <v>25</v>
      </c>
      <c r="C10" s="82"/>
      <c r="D10" s="149"/>
      <c r="E10" s="154"/>
      <c r="F10" s="157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</row>
    <row r="11" spans="1:779" s="92" customFormat="1" ht="15" customHeight="1">
      <c r="A11" s="86">
        <f>IF($A$9-(E11+F11)&lt;0,0,$A$9-(E11+F11))</f>
        <v>51</v>
      </c>
      <c r="B11" s="87">
        <f>IF($B$9-(E11+F11)&lt;0,0,$B$9-(E11+F11))</f>
        <v>25</v>
      </c>
      <c r="C11" s="88"/>
      <c r="D11" s="89">
        <f>IF(E11=0,0,(E11/(E11+F11)))</f>
        <v>0</v>
      </c>
      <c r="E11" s="90">
        <f>G11+I11+K11+M11+O11+Q11+S11+U11+W11+Y11+AA11+AC11+AE11+AG11</f>
        <v>0</v>
      </c>
      <c r="F11" s="104">
        <f>H11+J11+L11+N11+P11+R11+T11+V11+X11+Z11+AB11+AD11+AF11+AH11</f>
        <v>0</v>
      </c>
      <c r="G11" s="91"/>
      <c r="H11" s="9"/>
      <c r="I11" s="10"/>
      <c r="J11" s="9"/>
      <c r="K11" s="10"/>
      <c r="L11" s="9"/>
      <c r="M11" s="10"/>
      <c r="N11" s="9"/>
      <c r="O11" s="10"/>
      <c r="P11" s="9"/>
      <c r="Q11" s="10"/>
      <c r="R11" s="9"/>
      <c r="S11" s="10"/>
      <c r="T11" s="9"/>
      <c r="U11" s="10"/>
      <c r="V11" s="9"/>
      <c r="W11" s="10"/>
      <c r="X11" s="9"/>
      <c r="Y11" s="10"/>
      <c r="Z11" s="9"/>
      <c r="AA11" s="10"/>
      <c r="AB11" s="9"/>
      <c r="AC11" s="10"/>
      <c r="AD11" s="9"/>
      <c r="AE11" s="10"/>
      <c r="AF11" s="9"/>
      <c r="AG11" s="10"/>
      <c r="AH11" s="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51</v>
      </c>
      <c r="B12" s="94">
        <f t="shared" ref="B12:B30" si="2">IF($B$9-(E12+F12)&lt;0,0,$B$9-(E12+F12))</f>
        <v>25</v>
      </c>
      <c r="C12" s="95"/>
      <c r="D12" s="89">
        <f t="shared" ref="D12:D30" si="3">IF(E12=0,0,(E12/(E12+F12)))</f>
        <v>0</v>
      </c>
      <c r="E12" s="90">
        <f t="shared" ref="E12:F30" si="4">G12+I12+K12+M12+O12+Q12+S12+U12+W12+Y12+AA12+AC12+AE12+AG12</f>
        <v>0</v>
      </c>
      <c r="F12" s="104">
        <f t="shared" si="4"/>
        <v>0</v>
      </c>
      <c r="G12" s="96"/>
      <c r="H12" s="12"/>
      <c r="I12" s="13"/>
      <c r="J12" s="12"/>
      <c r="K12" s="13"/>
      <c r="L12" s="12"/>
      <c r="M12" s="13"/>
      <c r="N12" s="12"/>
      <c r="O12" s="13"/>
      <c r="P12" s="12"/>
      <c r="Q12" s="13"/>
      <c r="R12" s="12"/>
      <c r="S12" s="13"/>
      <c r="T12" s="12"/>
      <c r="U12" s="13"/>
      <c r="V12" s="12"/>
      <c r="W12" s="13"/>
      <c r="X12" s="12"/>
      <c r="Y12" s="13"/>
      <c r="Z12" s="12"/>
      <c r="AA12" s="13"/>
      <c r="AB12" s="12"/>
      <c r="AC12" s="13"/>
      <c r="AD12" s="12"/>
      <c r="AE12" s="13"/>
      <c r="AF12" s="12"/>
      <c r="AG12" s="13"/>
      <c r="AH12" s="12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51</v>
      </c>
      <c r="B13" s="94">
        <f t="shared" si="2"/>
        <v>25</v>
      </c>
      <c r="C13" s="95"/>
      <c r="D13" s="89">
        <f t="shared" si="3"/>
        <v>0</v>
      </c>
      <c r="E13" s="90">
        <f t="shared" si="4"/>
        <v>0</v>
      </c>
      <c r="F13" s="104">
        <f t="shared" si="4"/>
        <v>0</v>
      </c>
      <c r="G13" s="96"/>
      <c r="H13" s="12"/>
      <c r="I13" s="13"/>
      <c r="J13" s="12"/>
      <c r="K13" s="13"/>
      <c r="L13" s="12"/>
      <c r="M13" s="13"/>
      <c r="N13" s="12"/>
      <c r="O13" s="13"/>
      <c r="P13" s="12"/>
      <c r="Q13" s="13"/>
      <c r="R13" s="12"/>
      <c r="S13" s="13"/>
      <c r="T13" s="12"/>
      <c r="U13" s="13"/>
      <c r="V13" s="12"/>
      <c r="W13" s="13"/>
      <c r="X13" s="12"/>
      <c r="Y13" s="13"/>
      <c r="Z13" s="12"/>
      <c r="AA13" s="13"/>
      <c r="AB13" s="12"/>
      <c r="AC13" s="13"/>
      <c r="AD13" s="12"/>
      <c r="AE13" s="13"/>
      <c r="AF13" s="12"/>
      <c r="AG13" s="13"/>
      <c r="AH13" s="12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51</v>
      </c>
      <c r="B14" s="94">
        <f t="shared" si="2"/>
        <v>25</v>
      </c>
      <c r="C14" s="95"/>
      <c r="D14" s="89">
        <f t="shared" si="3"/>
        <v>0</v>
      </c>
      <c r="E14" s="90">
        <f t="shared" si="4"/>
        <v>0</v>
      </c>
      <c r="F14" s="104">
        <f t="shared" si="4"/>
        <v>0</v>
      </c>
      <c r="G14" s="96"/>
      <c r="H14" s="12"/>
      <c r="I14" s="13"/>
      <c r="J14" s="12"/>
      <c r="K14" s="13"/>
      <c r="L14" s="12"/>
      <c r="M14" s="13"/>
      <c r="N14" s="12"/>
      <c r="O14" s="13"/>
      <c r="P14" s="12"/>
      <c r="Q14" s="13"/>
      <c r="R14" s="12"/>
      <c r="S14" s="13"/>
      <c r="T14" s="12"/>
      <c r="U14" s="13"/>
      <c r="V14" s="12"/>
      <c r="W14" s="13"/>
      <c r="X14" s="12"/>
      <c r="Y14" s="13"/>
      <c r="Z14" s="12"/>
      <c r="AA14" s="13"/>
      <c r="AB14" s="12"/>
      <c r="AC14" s="13"/>
      <c r="AD14" s="12"/>
      <c r="AE14" s="13"/>
      <c r="AF14" s="12"/>
      <c r="AG14" s="13"/>
      <c r="AH14" s="12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51</v>
      </c>
      <c r="B15" s="94">
        <f t="shared" si="2"/>
        <v>25</v>
      </c>
      <c r="C15" s="95"/>
      <c r="D15" s="89">
        <f t="shared" si="3"/>
        <v>0</v>
      </c>
      <c r="E15" s="90">
        <f t="shared" si="4"/>
        <v>0</v>
      </c>
      <c r="F15" s="104">
        <f t="shared" si="4"/>
        <v>0</v>
      </c>
      <c r="G15" s="96"/>
      <c r="H15" s="12"/>
      <c r="I15" s="13"/>
      <c r="J15" s="12"/>
      <c r="K15" s="13"/>
      <c r="L15" s="12"/>
      <c r="M15" s="13"/>
      <c r="N15" s="12"/>
      <c r="O15" s="13"/>
      <c r="P15" s="12"/>
      <c r="Q15" s="13"/>
      <c r="R15" s="12"/>
      <c r="S15" s="13"/>
      <c r="T15" s="12"/>
      <c r="U15" s="13"/>
      <c r="V15" s="12"/>
      <c r="W15" s="13"/>
      <c r="X15" s="12"/>
      <c r="Y15" s="13"/>
      <c r="Z15" s="12"/>
      <c r="AA15" s="13"/>
      <c r="AB15" s="12"/>
      <c r="AC15" s="13"/>
      <c r="AD15" s="12"/>
      <c r="AE15" s="13"/>
      <c r="AF15" s="12"/>
      <c r="AG15" s="13"/>
      <c r="AH15" s="12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51</v>
      </c>
      <c r="B16" s="94">
        <f t="shared" si="2"/>
        <v>25</v>
      </c>
      <c r="C16" s="95"/>
      <c r="D16" s="89">
        <f t="shared" si="3"/>
        <v>0</v>
      </c>
      <c r="E16" s="90">
        <f t="shared" si="4"/>
        <v>0</v>
      </c>
      <c r="F16" s="104">
        <f t="shared" si="4"/>
        <v>0</v>
      </c>
      <c r="G16" s="96"/>
      <c r="H16" s="12"/>
      <c r="I16" s="13"/>
      <c r="J16" s="12"/>
      <c r="K16" s="13"/>
      <c r="L16" s="12"/>
      <c r="M16" s="13"/>
      <c r="N16" s="12"/>
      <c r="O16" s="13"/>
      <c r="P16" s="12"/>
      <c r="Q16" s="13"/>
      <c r="R16" s="12"/>
      <c r="S16" s="13"/>
      <c r="T16" s="12"/>
      <c r="U16" s="13"/>
      <c r="V16" s="12"/>
      <c r="W16" s="13"/>
      <c r="X16" s="12"/>
      <c r="Y16" s="13"/>
      <c r="Z16" s="12"/>
      <c r="AA16" s="13"/>
      <c r="AB16" s="12"/>
      <c r="AC16" s="13"/>
      <c r="AD16" s="12"/>
      <c r="AE16" s="13"/>
      <c r="AF16" s="12"/>
      <c r="AG16" s="13"/>
      <c r="AH16" s="12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51</v>
      </c>
      <c r="B17" s="94">
        <f t="shared" si="2"/>
        <v>25</v>
      </c>
      <c r="C17" s="95"/>
      <c r="D17" s="89">
        <f t="shared" si="3"/>
        <v>0</v>
      </c>
      <c r="E17" s="90">
        <f t="shared" si="4"/>
        <v>0</v>
      </c>
      <c r="F17" s="104">
        <f t="shared" si="4"/>
        <v>0</v>
      </c>
      <c r="G17" s="96"/>
      <c r="H17" s="12"/>
      <c r="I17" s="13"/>
      <c r="J17" s="12"/>
      <c r="K17" s="13"/>
      <c r="L17" s="12"/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51</v>
      </c>
      <c r="B18" s="94">
        <f t="shared" si="2"/>
        <v>25</v>
      </c>
      <c r="C18" s="95"/>
      <c r="D18" s="89">
        <f t="shared" si="3"/>
        <v>0</v>
      </c>
      <c r="E18" s="90">
        <f t="shared" si="4"/>
        <v>0</v>
      </c>
      <c r="F18" s="104">
        <f t="shared" si="4"/>
        <v>0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51</v>
      </c>
      <c r="B19" s="94">
        <f t="shared" si="2"/>
        <v>25</v>
      </c>
      <c r="C19" s="95"/>
      <c r="D19" s="89">
        <f t="shared" si="3"/>
        <v>0</v>
      </c>
      <c r="E19" s="90">
        <f t="shared" si="4"/>
        <v>0</v>
      </c>
      <c r="F19" s="104">
        <f t="shared" si="4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51</v>
      </c>
      <c r="B20" s="94">
        <f t="shared" si="2"/>
        <v>25</v>
      </c>
      <c r="C20" s="95"/>
      <c r="D20" s="89">
        <f t="shared" si="3"/>
        <v>0</v>
      </c>
      <c r="E20" s="90">
        <f t="shared" si="4"/>
        <v>0</v>
      </c>
      <c r="F20" s="104">
        <f t="shared" si="4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51</v>
      </c>
      <c r="B21" s="94">
        <f t="shared" si="2"/>
        <v>25</v>
      </c>
      <c r="C21" s="95"/>
      <c r="D21" s="89">
        <f t="shared" si="3"/>
        <v>0</v>
      </c>
      <c r="E21" s="90">
        <f t="shared" si="4"/>
        <v>0</v>
      </c>
      <c r="F21" s="104">
        <f t="shared" si="4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51</v>
      </c>
      <c r="B22" s="94">
        <f t="shared" si="2"/>
        <v>25</v>
      </c>
      <c r="C22" s="95"/>
      <c r="D22" s="89">
        <f t="shared" si="3"/>
        <v>0</v>
      </c>
      <c r="E22" s="90">
        <f t="shared" si="4"/>
        <v>0</v>
      </c>
      <c r="F22" s="104">
        <f t="shared" si="4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51</v>
      </c>
      <c r="B23" s="94">
        <f t="shared" si="2"/>
        <v>25</v>
      </c>
      <c r="C23" s="95"/>
      <c r="D23" s="89">
        <f t="shared" si="3"/>
        <v>0</v>
      </c>
      <c r="E23" s="90">
        <f t="shared" si="4"/>
        <v>0</v>
      </c>
      <c r="F23" s="104">
        <f t="shared" si="4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51</v>
      </c>
      <c r="B24" s="94">
        <f t="shared" si="2"/>
        <v>25</v>
      </c>
      <c r="C24" s="95"/>
      <c r="D24" s="89">
        <f t="shared" si="3"/>
        <v>0</v>
      </c>
      <c r="E24" s="90">
        <f t="shared" si="4"/>
        <v>0</v>
      </c>
      <c r="F24" s="104">
        <f t="shared" si="4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51</v>
      </c>
      <c r="B25" s="94">
        <f t="shared" si="2"/>
        <v>25</v>
      </c>
      <c r="C25" s="95"/>
      <c r="D25" s="89">
        <f t="shared" si="3"/>
        <v>0</v>
      </c>
      <c r="E25" s="90">
        <f t="shared" si="4"/>
        <v>0</v>
      </c>
      <c r="F25" s="104">
        <f t="shared" si="4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51</v>
      </c>
      <c r="B26" s="94">
        <f t="shared" si="2"/>
        <v>25</v>
      </c>
      <c r="C26" s="95"/>
      <c r="D26" s="89">
        <f t="shared" si="3"/>
        <v>0</v>
      </c>
      <c r="E26" s="90">
        <f t="shared" si="4"/>
        <v>0</v>
      </c>
      <c r="F26" s="104">
        <f t="shared" si="4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51</v>
      </c>
      <c r="B27" s="94">
        <f t="shared" si="2"/>
        <v>25</v>
      </c>
      <c r="C27" s="95"/>
      <c r="D27" s="89">
        <f t="shared" si="3"/>
        <v>0</v>
      </c>
      <c r="E27" s="90">
        <f t="shared" si="4"/>
        <v>0</v>
      </c>
      <c r="F27" s="104">
        <f t="shared" si="4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51</v>
      </c>
      <c r="B28" s="94">
        <f t="shared" si="2"/>
        <v>25</v>
      </c>
      <c r="C28" s="95"/>
      <c r="D28" s="89">
        <f t="shared" si="3"/>
        <v>0</v>
      </c>
      <c r="E28" s="90">
        <f t="shared" si="4"/>
        <v>0</v>
      </c>
      <c r="F28" s="104">
        <f t="shared" si="4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51</v>
      </c>
      <c r="B29" s="94">
        <f t="shared" si="2"/>
        <v>25</v>
      </c>
      <c r="C29" s="95"/>
      <c r="D29" s="89">
        <f t="shared" si="3"/>
        <v>0</v>
      </c>
      <c r="E29" s="90">
        <f t="shared" si="4"/>
        <v>0</v>
      </c>
      <c r="F29" s="104">
        <f t="shared" si="4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51</v>
      </c>
      <c r="B30" s="94">
        <f t="shared" si="2"/>
        <v>25</v>
      </c>
      <c r="C30" s="95"/>
      <c r="D30" s="89">
        <f t="shared" si="3"/>
        <v>0</v>
      </c>
      <c r="E30" s="90">
        <f t="shared" si="4"/>
        <v>0</v>
      </c>
      <c r="F30" s="104">
        <f t="shared" si="4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779" ht="15" customHeight="1">
      <c r="A32" s="62" t="s">
        <v>28</v>
      </c>
      <c r="B32" s="62"/>
    </row>
  </sheetData>
  <mergeCells count="117"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</mergeCells>
  <conditionalFormatting sqref="A11:B30">
    <cfRule type="cellIs" dxfId="1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C11" sqref="C11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61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37" t="s">
        <v>1</v>
      </c>
      <c r="H2" s="138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0" t="s">
        <v>5</v>
      </c>
      <c r="P2" s="141"/>
      <c r="Q2" s="140" t="s">
        <v>6</v>
      </c>
      <c r="R2" s="141"/>
      <c r="S2" s="140" t="s">
        <v>7</v>
      </c>
      <c r="T2" s="141"/>
      <c r="U2" s="140" t="s">
        <v>8</v>
      </c>
      <c r="V2" s="141"/>
      <c r="W2" s="140" t="s">
        <v>9</v>
      </c>
      <c r="X2" s="141"/>
      <c r="Y2" s="140" t="s">
        <v>10</v>
      </c>
      <c r="Z2" s="141"/>
      <c r="AA2" s="140" t="s">
        <v>11</v>
      </c>
      <c r="AB2" s="141"/>
      <c r="AC2" s="140" t="s">
        <v>12</v>
      </c>
      <c r="AD2" s="141"/>
      <c r="AE2" s="140" t="s">
        <v>13</v>
      </c>
      <c r="AF2" s="141"/>
      <c r="AG2" s="158" t="s">
        <v>14</v>
      </c>
      <c r="AH2" s="138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</v>
      </c>
      <c r="E3" s="57">
        <f>SUM(E11:E30)-E4+E5</f>
        <v>0</v>
      </c>
      <c r="F3" s="101">
        <f>SUM(F11:F30)</f>
        <v>0</v>
      </c>
      <c r="G3" s="105">
        <f t="shared" ref="G3:AH3" si="0">SUM(G11:G30)</f>
        <v>0</v>
      </c>
      <c r="H3" s="59">
        <f t="shared" si="0"/>
        <v>0</v>
      </c>
      <c r="I3" s="58">
        <f t="shared" si="0"/>
        <v>0</v>
      </c>
      <c r="J3" s="59">
        <f t="shared" si="0"/>
        <v>0</v>
      </c>
      <c r="K3" s="58">
        <f t="shared" si="0"/>
        <v>0</v>
      </c>
      <c r="L3" s="59">
        <f t="shared" si="0"/>
        <v>0</v>
      </c>
      <c r="M3" s="58">
        <f t="shared" si="0"/>
        <v>0</v>
      </c>
      <c r="N3" s="59">
        <f t="shared" si="0"/>
        <v>0</v>
      </c>
      <c r="O3" s="58">
        <f t="shared" si="0"/>
        <v>0</v>
      </c>
      <c r="P3" s="59">
        <f t="shared" si="0"/>
        <v>0</v>
      </c>
      <c r="Q3" s="58">
        <f t="shared" si="0"/>
        <v>0</v>
      </c>
      <c r="R3" s="59">
        <f t="shared" si="0"/>
        <v>0</v>
      </c>
      <c r="S3" s="58">
        <f t="shared" si="0"/>
        <v>0</v>
      </c>
      <c r="T3" s="59">
        <f t="shared" si="0"/>
        <v>0</v>
      </c>
      <c r="U3" s="58">
        <f t="shared" si="0"/>
        <v>0</v>
      </c>
      <c r="V3" s="59">
        <f t="shared" si="0"/>
        <v>0</v>
      </c>
      <c r="W3" s="58">
        <f t="shared" si="0"/>
        <v>0</v>
      </c>
      <c r="X3" s="59">
        <f t="shared" si="0"/>
        <v>0</v>
      </c>
      <c r="Y3" s="58">
        <f t="shared" si="0"/>
        <v>0</v>
      </c>
      <c r="Z3" s="59">
        <f t="shared" si="0"/>
        <v>0</v>
      </c>
      <c r="AA3" s="58">
        <f t="shared" si="0"/>
        <v>0</v>
      </c>
      <c r="AB3" s="59">
        <f t="shared" si="0"/>
        <v>0</v>
      </c>
      <c r="AC3" s="58">
        <f t="shared" si="0"/>
        <v>0</v>
      </c>
      <c r="AD3" s="59">
        <f t="shared" si="0"/>
        <v>0</v>
      </c>
      <c r="AE3" s="58">
        <f t="shared" si="0"/>
        <v>0</v>
      </c>
      <c r="AF3" s="59">
        <f t="shared" si="0"/>
        <v>0</v>
      </c>
      <c r="AG3" s="58">
        <f t="shared" si="0"/>
        <v>0</v>
      </c>
      <c r="AH3" s="59">
        <f t="shared" si="0"/>
        <v>0</v>
      </c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SUM(G4:AH4)</f>
        <v>0</v>
      </c>
      <c r="F4" s="102"/>
      <c r="G4" s="144"/>
      <c r="H4" s="145"/>
      <c r="I4" s="146"/>
      <c r="J4" s="145"/>
      <c r="K4" s="146"/>
      <c r="L4" s="145"/>
      <c r="M4" s="146"/>
      <c r="N4" s="145"/>
      <c r="O4" s="146"/>
      <c r="P4" s="145"/>
      <c r="Q4" s="146"/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63"/>
      <c r="AF4" s="164"/>
      <c r="AG4" s="146"/>
      <c r="AH4" s="145"/>
    </row>
    <row r="5" spans="1:779" ht="15" customHeight="1" thickBot="1">
      <c r="A5" s="64" t="s">
        <v>41</v>
      </c>
      <c r="B5" s="65" t="s">
        <v>41</v>
      </c>
      <c r="C5" s="65"/>
      <c r="D5" s="65"/>
      <c r="E5" s="66">
        <f>SUM(G5:AH5)</f>
        <v>0</v>
      </c>
      <c r="F5" s="103"/>
      <c r="G5" s="144"/>
      <c r="H5" s="145"/>
      <c r="I5" s="146"/>
      <c r="J5" s="145"/>
      <c r="K5" s="146"/>
      <c r="L5" s="145"/>
      <c r="M5" s="146"/>
      <c r="N5" s="145"/>
      <c r="O5" s="146"/>
      <c r="P5" s="145"/>
      <c r="Q5" s="146"/>
      <c r="R5" s="145"/>
      <c r="S5" s="146"/>
      <c r="T5" s="145"/>
      <c r="U5" s="146"/>
      <c r="V5" s="145"/>
      <c r="W5" s="146"/>
      <c r="X5" s="145"/>
      <c r="Y5" s="146"/>
      <c r="Z5" s="145"/>
      <c r="AA5" s="146"/>
      <c r="AB5" s="145"/>
      <c r="AC5" s="146"/>
      <c r="AD5" s="145"/>
      <c r="AE5" s="163"/>
      <c r="AF5" s="164"/>
      <c r="AG5" s="146"/>
      <c r="AH5" s="145"/>
    </row>
    <row r="6" spans="1:779" s="71" customFormat="1" ht="18" customHeight="1" thickBot="1">
      <c r="A6" s="67" t="s">
        <v>55</v>
      </c>
      <c r="B6" s="68"/>
      <c r="C6" s="69"/>
      <c r="D6" s="69"/>
      <c r="E6" s="150">
        <f>SUM(G6:AH6)</f>
        <v>0</v>
      </c>
      <c r="F6" s="151"/>
      <c r="G6" s="160"/>
      <c r="H6" s="161"/>
      <c r="I6" s="162"/>
      <c r="J6" s="161"/>
      <c r="K6" s="162"/>
      <c r="L6" s="161"/>
      <c r="M6" s="162"/>
      <c r="N6" s="161"/>
      <c r="O6" s="162"/>
      <c r="P6" s="161"/>
      <c r="Q6" s="162"/>
      <c r="R6" s="161"/>
      <c r="S6" s="162"/>
      <c r="T6" s="161"/>
      <c r="U6" s="162"/>
      <c r="V6" s="161"/>
      <c r="W6" s="162"/>
      <c r="X6" s="161"/>
      <c r="Y6" s="162"/>
      <c r="Z6" s="161"/>
      <c r="AA6" s="162"/>
      <c r="AB6" s="161"/>
      <c r="AC6" s="162"/>
      <c r="AD6" s="161"/>
      <c r="AE6" s="166"/>
      <c r="AF6" s="167"/>
      <c r="AG6" s="162"/>
      <c r="AH6" s="161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42"/>
      <c r="H7" s="142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65"/>
      <c r="AF7" s="165"/>
      <c r="AG7" s="143"/>
      <c r="AH7" s="143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33" t="s">
        <v>0</v>
      </c>
      <c r="B8" s="134"/>
      <c r="C8" s="75"/>
      <c r="D8" s="147" t="s">
        <v>21</v>
      </c>
      <c r="E8" s="152" t="s">
        <v>17</v>
      </c>
      <c r="F8" s="155" t="s">
        <v>18</v>
      </c>
      <c r="G8" s="137" t="s">
        <v>1</v>
      </c>
      <c r="H8" s="138"/>
      <c r="I8" s="158" t="s">
        <v>2</v>
      </c>
      <c r="J8" s="138"/>
      <c r="K8" s="158" t="s">
        <v>3</v>
      </c>
      <c r="L8" s="138"/>
      <c r="M8" s="158" t="s">
        <v>4</v>
      </c>
      <c r="N8" s="138"/>
      <c r="O8" s="158" t="s">
        <v>5</v>
      </c>
      <c r="P8" s="138"/>
      <c r="Q8" s="158" t="s">
        <v>6</v>
      </c>
      <c r="R8" s="138"/>
      <c r="S8" s="158" t="s">
        <v>7</v>
      </c>
      <c r="T8" s="138"/>
      <c r="U8" s="158" t="s">
        <v>8</v>
      </c>
      <c r="V8" s="138"/>
      <c r="W8" s="158" t="s">
        <v>9</v>
      </c>
      <c r="X8" s="138"/>
      <c r="Y8" s="158" t="s">
        <v>10</v>
      </c>
      <c r="Z8" s="138"/>
      <c r="AA8" s="158" t="s">
        <v>11</v>
      </c>
      <c r="AB8" s="138"/>
      <c r="AC8" s="158" t="s">
        <v>12</v>
      </c>
      <c r="AD8" s="138"/>
      <c r="AE8" s="158" t="s">
        <v>13</v>
      </c>
      <c r="AF8" s="138"/>
      <c r="AG8" s="158" t="s">
        <v>14</v>
      </c>
      <c r="AH8" s="138"/>
    </row>
    <row r="9" spans="1:779" s="76" customFormat="1" ht="16">
      <c r="A9" s="77">
        <f>TeamStandings!$F$28</f>
        <v>51</v>
      </c>
      <c r="B9" s="78">
        <f>TeamStandings!$E$28</f>
        <v>25</v>
      </c>
      <c r="C9" s="79" t="s">
        <v>43</v>
      </c>
      <c r="D9" s="148"/>
      <c r="E9" s="153"/>
      <c r="F9" s="156"/>
      <c r="G9" s="135">
        <v>45047</v>
      </c>
      <c r="H9" s="136"/>
      <c r="I9" s="139">
        <f>G9+7</f>
        <v>45054</v>
      </c>
      <c r="J9" s="136"/>
      <c r="K9" s="139">
        <v>45061</v>
      </c>
      <c r="L9" s="136"/>
      <c r="M9" s="139">
        <v>45068</v>
      </c>
      <c r="N9" s="136"/>
      <c r="O9" s="139">
        <v>45082</v>
      </c>
      <c r="P9" s="136"/>
      <c r="Q9" s="139">
        <v>45089</v>
      </c>
      <c r="R9" s="136"/>
      <c r="S9" s="139">
        <v>45096</v>
      </c>
      <c r="T9" s="136"/>
      <c r="U9" s="139">
        <v>45103</v>
      </c>
      <c r="V9" s="136"/>
      <c r="W9" s="139">
        <v>45117</v>
      </c>
      <c r="X9" s="136"/>
      <c r="Y9" s="139">
        <v>45124</v>
      </c>
      <c r="Z9" s="136"/>
      <c r="AA9" s="139">
        <v>45131</v>
      </c>
      <c r="AB9" s="136"/>
      <c r="AC9" s="139">
        <v>45138</v>
      </c>
      <c r="AD9" s="136"/>
      <c r="AE9" s="139">
        <v>45145</v>
      </c>
      <c r="AF9" s="136"/>
      <c r="AG9" s="139">
        <v>45152</v>
      </c>
      <c r="AH9" s="136"/>
    </row>
    <row r="10" spans="1:779" s="85" customFormat="1" ht="15" customHeight="1">
      <c r="A10" s="80" t="s">
        <v>15</v>
      </c>
      <c r="B10" s="81" t="s">
        <v>25</v>
      </c>
      <c r="C10" s="82"/>
      <c r="D10" s="149"/>
      <c r="E10" s="154"/>
      <c r="F10" s="157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</row>
    <row r="11" spans="1:779" s="92" customFormat="1" ht="15" customHeight="1">
      <c r="A11" s="86">
        <f>IF($A$9-(E11+F11)&lt;0,0,$A$9-(E11+F11))</f>
        <v>51</v>
      </c>
      <c r="B11" s="87">
        <f>IF($B$9-(E11+F11)&lt;0,0,$B$9-(E11+F11))</f>
        <v>25</v>
      </c>
      <c r="C11" s="88"/>
      <c r="D11" s="89">
        <f>IF(E11=0,0,(E11/(E11+F11)))</f>
        <v>0</v>
      </c>
      <c r="E11" s="90">
        <f>G11+I11+K11+M11+O11+Q11+S11+U11+W11+Y11+AA11+AC11+AE11+AG11</f>
        <v>0</v>
      </c>
      <c r="F11" s="104">
        <f>H11+J11+L11+N11+P11+R11+T11+V11+X11+Z11+AB11+AD11+AF11+AH11</f>
        <v>0</v>
      </c>
      <c r="G11" s="91"/>
      <c r="H11" s="9"/>
      <c r="I11" s="10"/>
      <c r="J11" s="9"/>
      <c r="K11" s="10"/>
      <c r="L11" s="9"/>
      <c r="M11" s="10"/>
      <c r="N11" s="9"/>
      <c r="O11" s="10"/>
      <c r="P11" s="9"/>
      <c r="Q11" s="10"/>
      <c r="R11" s="9"/>
      <c r="S11" s="10"/>
      <c r="T11" s="9"/>
      <c r="U11" s="10"/>
      <c r="V11" s="9"/>
      <c r="W11" s="10"/>
      <c r="X11" s="9"/>
      <c r="Y11" s="10"/>
      <c r="Z11" s="9"/>
      <c r="AA11" s="10"/>
      <c r="AB11" s="9"/>
      <c r="AC11" s="10"/>
      <c r="AD11" s="9"/>
      <c r="AE11" s="10"/>
      <c r="AF11" s="9"/>
      <c r="AG11" s="10"/>
      <c r="AH11" s="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51</v>
      </c>
      <c r="B12" s="94">
        <f t="shared" ref="B12:B30" si="2">IF($B$9-(E12+F12)&lt;0,0,$B$9-(E12+F12))</f>
        <v>25</v>
      </c>
      <c r="C12" s="95"/>
      <c r="D12" s="89">
        <f t="shared" ref="D12:D30" si="3">IF(E12=0,0,(E12/(E12+F12)))</f>
        <v>0</v>
      </c>
      <c r="E12" s="90">
        <f t="shared" ref="E12:F30" si="4">G12+I12+K12+M12+O12+Q12+S12+U12+W12+Y12+AA12+AC12+AE12+AG12</f>
        <v>0</v>
      </c>
      <c r="F12" s="104">
        <f t="shared" si="4"/>
        <v>0</v>
      </c>
      <c r="G12" s="96"/>
      <c r="H12" s="12"/>
      <c r="I12" s="13"/>
      <c r="J12" s="12"/>
      <c r="K12" s="13"/>
      <c r="L12" s="12"/>
      <c r="M12" s="13"/>
      <c r="N12" s="12"/>
      <c r="O12" s="13"/>
      <c r="P12" s="12"/>
      <c r="Q12" s="13"/>
      <c r="R12" s="12"/>
      <c r="S12" s="13"/>
      <c r="T12" s="12"/>
      <c r="U12" s="13"/>
      <c r="V12" s="12"/>
      <c r="W12" s="13"/>
      <c r="X12" s="12"/>
      <c r="Y12" s="13"/>
      <c r="Z12" s="12"/>
      <c r="AA12" s="13"/>
      <c r="AB12" s="12"/>
      <c r="AC12" s="13"/>
      <c r="AD12" s="12"/>
      <c r="AE12" s="13"/>
      <c r="AF12" s="12"/>
      <c r="AG12" s="13"/>
      <c r="AH12" s="12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51</v>
      </c>
      <c r="B13" s="94">
        <f t="shared" si="2"/>
        <v>25</v>
      </c>
      <c r="C13" s="95"/>
      <c r="D13" s="89">
        <f t="shared" si="3"/>
        <v>0</v>
      </c>
      <c r="E13" s="90">
        <f t="shared" si="4"/>
        <v>0</v>
      </c>
      <c r="F13" s="104">
        <f t="shared" si="4"/>
        <v>0</v>
      </c>
      <c r="G13" s="96"/>
      <c r="H13" s="12"/>
      <c r="I13" s="13"/>
      <c r="J13" s="12"/>
      <c r="K13" s="13"/>
      <c r="L13" s="12"/>
      <c r="M13" s="13"/>
      <c r="N13" s="12"/>
      <c r="O13" s="13"/>
      <c r="P13" s="12"/>
      <c r="Q13" s="13"/>
      <c r="R13" s="12"/>
      <c r="S13" s="13"/>
      <c r="T13" s="12"/>
      <c r="U13" s="13"/>
      <c r="V13" s="12"/>
      <c r="W13" s="13"/>
      <c r="X13" s="12"/>
      <c r="Y13" s="13"/>
      <c r="Z13" s="12"/>
      <c r="AA13" s="13"/>
      <c r="AB13" s="12"/>
      <c r="AC13" s="13"/>
      <c r="AD13" s="12"/>
      <c r="AE13" s="13"/>
      <c r="AF13" s="12"/>
      <c r="AG13" s="13"/>
      <c r="AH13" s="12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51</v>
      </c>
      <c r="B14" s="94">
        <f t="shared" si="2"/>
        <v>25</v>
      </c>
      <c r="C14" s="95"/>
      <c r="D14" s="89">
        <f t="shared" si="3"/>
        <v>0</v>
      </c>
      <c r="E14" s="90">
        <f t="shared" si="4"/>
        <v>0</v>
      </c>
      <c r="F14" s="104">
        <f t="shared" si="4"/>
        <v>0</v>
      </c>
      <c r="G14" s="96"/>
      <c r="H14" s="12"/>
      <c r="I14" s="13"/>
      <c r="J14" s="12"/>
      <c r="K14" s="13"/>
      <c r="L14" s="12"/>
      <c r="M14" s="13"/>
      <c r="N14" s="12"/>
      <c r="O14" s="13"/>
      <c r="P14" s="12"/>
      <c r="Q14" s="13"/>
      <c r="R14" s="12"/>
      <c r="S14" s="13"/>
      <c r="T14" s="12"/>
      <c r="U14" s="13"/>
      <c r="V14" s="12"/>
      <c r="W14" s="13"/>
      <c r="X14" s="12"/>
      <c r="Y14" s="13"/>
      <c r="Z14" s="12"/>
      <c r="AA14" s="13"/>
      <c r="AB14" s="12"/>
      <c r="AC14" s="13"/>
      <c r="AD14" s="12"/>
      <c r="AE14" s="13"/>
      <c r="AF14" s="12"/>
      <c r="AG14" s="13"/>
      <c r="AH14" s="12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51</v>
      </c>
      <c r="B15" s="94">
        <f t="shared" si="2"/>
        <v>25</v>
      </c>
      <c r="C15" s="95"/>
      <c r="D15" s="89">
        <f t="shared" si="3"/>
        <v>0</v>
      </c>
      <c r="E15" s="90">
        <f t="shared" si="4"/>
        <v>0</v>
      </c>
      <c r="F15" s="104">
        <f t="shared" si="4"/>
        <v>0</v>
      </c>
      <c r="G15" s="96"/>
      <c r="H15" s="12"/>
      <c r="I15" s="13"/>
      <c r="J15" s="12"/>
      <c r="K15" s="13"/>
      <c r="L15" s="12"/>
      <c r="M15" s="13"/>
      <c r="N15" s="12"/>
      <c r="O15" s="13"/>
      <c r="P15" s="12"/>
      <c r="Q15" s="13"/>
      <c r="R15" s="12"/>
      <c r="S15" s="13"/>
      <c r="T15" s="12"/>
      <c r="U15" s="13"/>
      <c r="V15" s="12"/>
      <c r="W15" s="13"/>
      <c r="X15" s="12"/>
      <c r="Y15" s="13"/>
      <c r="Z15" s="12"/>
      <c r="AA15" s="13"/>
      <c r="AB15" s="12"/>
      <c r="AC15" s="13"/>
      <c r="AD15" s="12"/>
      <c r="AE15" s="13"/>
      <c r="AF15" s="12"/>
      <c r="AG15" s="13"/>
      <c r="AH15" s="12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51</v>
      </c>
      <c r="B16" s="94">
        <f t="shared" si="2"/>
        <v>25</v>
      </c>
      <c r="C16" s="95"/>
      <c r="D16" s="89">
        <f t="shared" si="3"/>
        <v>0</v>
      </c>
      <c r="E16" s="90">
        <f t="shared" si="4"/>
        <v>0</v>
      </c>
      <c r="F16" s="104">
        <f t="shared" si="4"/>
        <v>0</v>
      </c>
      <c r="G16" s="96"/>
      <c r="H16" s="12"/>
      <c r="I16" s="13"/>
      <c r="J16" s="12"/>
      <c r="K16" s="13"/>
      <c r="L16" s="12"/>
      <c r="M16" s="13"/>
      <c r="N16" s="12"/>
      <c r="O16" s="13"/>
      <c r="P16" s="12"/>
      <c r="Q16" s="13"/>
      <c r="R16" s="12"/>
      <c r="S16" s="13"/>
      <c r="T16" s="12"/>
      <c r="U16" s="13"/>
      <c r="V16" s="12"/>
      <c r="W16" s="13"/>
      <c r="X16" s="12"/>
      <c r="Y16" s="13"/>
      <c r="Z16" s="12"/>
      <c r="AA16" s="13"/>
      <c r="AB16" s="12"/>
      <c r="AC16" s="13"/>
      <c r="AD16" s="12"/>
      <c r="AE16" s="13"/>
      <c r="AF16" s="12"/>
      <c r="AG16" s="13"/>
      <c r="AH16" s="12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51</v>
      </c>
      <c r="B17" s="94">
        <f t="shared" si="2"/>
        <v>25</v>
      </c>
      <c r="C17" s="95"/>
      <c r="D17" s="89">
        <f t="shared" si="3"/>
        <v>0</v>
      </c>
      <c r="E17" s="90">
        <f t="shared" si="4"/>
        <v>0</v>
      </c>
      <c r="F17" s="104">
        <f t="shared" si="4"/>
        <v>0</v>
      </c>
      <c r="G17" s="96"/>
      <c r="H17" s="12"/>
      <c r="I17" s="13"/>
      <c r="J17" s="12"/>
      <c r="K17" s="13"/>
      <c r="L17" s="12"/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51</v>
      </c>
      <c r="B18" s="94">
        <f t="shared" si="2"/>
        <v>25</v>
      </c>
      <c r="C18" s="95"/>
      <c r="D18" s="89">
        <f t="shared" si="3"/>
        <v>0</v>
      </c>
      <c r="E18" s="90">
        <f t="shared" si="4"/>
        <v>0</v>
      </c>
      <c r="F18" s="104">
        <f t="shared" si="4"/>
        <v>0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51</v>
      </c>
      <c r="B19" s="94">
        <f t="shared" si="2"/>
        <v>25</v>
      </c>
      <c r="C19" s="95"/>
      <c r="D19" s="89">
        <f t="shared" si="3"/>
        <v>0</v>
      </c>
      <c r="E19" s="90">
        <f t="shared" si="4"/>
        <v>0</v>
      </c>
      <c r="F19" s="104">
        <f t="shared" si="4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51</v>
      </c>
      <c r="B20" s="94">
        <f t="shared" si="2"/>
        <v>25</v>
      </c>
      <c r="C20" s="95"/>
      <c r="D20" s="89">
        <f t="shared" si="3"/>
        <v>0</v>
      </c>
      <c r="E20" s="90">
        <f t="shared" si="4"/>
        <v>0</v>
      </c>
      <c r="F20" s="104">
        <f t="shared" si="4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51</v>
      </c>
      <c r="B21" s="94">
        <f t="shared" si="2"/>
        <v>25</v>
      </c>
      <c r="C21" s="95"/>
      <c r="D21" s="89">
        <f t="shared" si="3"/>
        <v>0</v>
      </c>
      <c r="E21" s="90">
        <f t="shared" si="4"/>
        <v>0</v>
      </c>
      <c r="F21" s="104">
        <f t="shared" si="4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51</v>
      </c>
      <c r="B22" s="94">
        <f t="shared" si="2"/>
        <v>25</v>
      </c>
      <c r="C22" s="95"/>
      <c r="D22" s="89">
        <f t="shared" si="3"/>
        <v>0</v>
      </c>
      <c r="E22" s="90">
        <f t="shared" si="4"/>
        <v>0</v>
      </c>
      <c r="F22" s="104">
        <f t="shared" si="4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51</v>
      </c>
      <c r="B23" s="94">
        <f t="shared" si="2"/>
        <v>25</v>
      </c>
      <c r="C23" s="95"/>
      <c r="D23" s="89">
        <f t="shared" si="3"/>
        <v>0</v>
      </c>
      <c r="E23" s="90">
        <f t="shared" si="4"/>
        <v>0</v>
      </c>
      <c r="F23" s="104">
        <f t="shared" si="4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51</v>
      </c>
      <c r="B24" s="94">
        <f t="shared" si="2"/>
        <v>25</v>
      </c>
      <c r="C24" s="95"/>
      <c r="D24" s="89">
        <f t="shared" si="3"/>
        <v>0</v>
      </c>
      <c r="E24" s="90">
        <f t="shared" si="4"/>
        <v>0</v>
      </c>
      <c r="F24" s="104">
        <f t="shared" si="4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51</v>
      </c>
      <c r="B25" s="94">
        <f t="shared" si="2"/>
        <v>25</v>
      </c>
      <c r="C25" s="95"/>
      <c r="D25" s="89">
        <f t="shared" si="3"/>
        <v>0</v>
      </c>
      <c r="E25" s="90">
        <f t="shared" si="4"/>
        <v>0</v>
      </c>
      <c r="F25" s="104">
        <f t="shared" si="4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51</v>
      </c>
      <c r="B26" s="94">
        <f t="shared" si="2"/>
        <v>25</v>
      </c>
      <c r="C26" s="95"/>
      <c r="D26" s="89">
        <f t="shared" si="3"/>
        <v>0</v>
      </c>
      <c r="E26" s="90">
        <f t="shared" si="4"/>
        <v>0</v>
      </c>
      <c r="F26" s="104">
        <f t="shared" si="4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51</v>
      </c>
      <c r="B27" s="94">
        <f t="shared" si="2"/>
        <v>25</v>
      </c>
      <c r="C27" s="95"/>
      <c r="D27" s="89">
        <f t="shared" si="3"/>
        <v>0</v>
      </c>
      <c r="E27" s="90">
        <f t="shared" si="4"/>
        <v>0</v>
      </c>
      <c r="F27" s="104">
        <f t="shared" si="4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51</v>
      </c>
      <c r="B28" s="94">
        <f t="shared" si="2"/>
        <v>25</v>
      </c>
      <c r="C28" s="95"/>
      <c r="D28" s="89">
        <f t="shared" si="3"/>
        <v>0</v>
      </c>
      <c r="E28" s="90">
        <f t="shared" si="4"/>
        <v>0</v>
      </c>
      <c r="F28" s="104">
        <f t="shared" si="4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51</v>
      </c>
      <c r="B29" s="94">
        <f t="shared" si="2"/>
        <v>25</v>
      </c>
      <c r="C29" s="95"/>
      <c r="D29" s="89">
        <f t="shared" si="3"/>
        <v>0</v>
      </c>
      <c r="E29" s="90">
        <f t="shared" si="4"/>
        <v>0</v>
      </c>
      <c r="F29" s="104">
        <f t="shared" si="4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51</v>
      </c>
      <c r="B30" s="94">
        <f t="shared" si="2"/>
        <v>25</v>
      </c>
      <c r="C30" s="95"/>
      <c r="D30" s="89">
        <f t="shared" si="3"/>
        <v>0</v>
      </c>
      <c r="E30" s="90">
        <f t="shared" si="4"/>
        <v>0</v>
      </c>
      <c r="F30" s="104">
        <f t="shared" si="4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779" ht="15" customHeight="1">
      <c r="A32" s="62" t="s">
        <v>28</v>
      </c>
      <c r="B32" s="62"/>
    </row>
  </sheetData>
  <mergeCells count="117"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</mergeCells>
  <conditionalFormatting sqref="A11:B30">
    <cfRule type="cellIs" dxfId="0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97"/>
  <sheetViews>
    <sheetView showGridLines="0" workbookViewId="0">
      <selection activeCell="B3" sqref="B3:F65"/>
    </sheetView>
  </sheetViews>
  <sheetFormatPr baseColWidth="10" defaultColWidth="8.83203125" defaultRowHeight="15"/>
  <cols>
    <col min="2" max="2" width="23.5" customWidth="1"/>
    <col min="3" max="6" width="10.33203125" style="112" customWidth="1"/>
    <col min="7" max="7" width="12.5" bestFit="1" customWidth="1"/>
    <col min="8" max="8" width="23.5" customWidth="1"/>
    <col min="9" max="9" width="16.1640625" style="112" customWidth="1"/>
    <col min="10" max="12" width="10.33203125" style="112" customWidth="1"/>
    <col min="14" max="14" width="28" style="1" customWidth="1"/>
    <col min="15" max="16" width="19.1640625" style="1" customWidth="1"/>
  </cols>
  <sheetData>
    <row r="1" spans="2:16" ht="27" customHeight="1">
      <c r="B1" s="127" t="s">
        <v>36</v>
      </c>
      <c r="C1" s="128"/>
      <c r="D1" s="128"/>
      <c r="E1" s="128"/>
      <c r="F1" s="129"/>
      <c r="H1" s="127" t="s">
        <v>67</v>
      </c>
      <c r="I1" s="128"/>
      <c r="J1" s="128"/>
      <c r="K1" s="128"/>
      <c r="L1" s="129"/>
      <c r="M1" s="116"/>
      <c r="N1" s="37" t="s">
        <v>49</v>
      </c>
      <c r="O1" s="29" t="s">
        <v>46</v>
      </c>
      <c r="P1" s="30" t="s">
        <v>47</v>
      </c>
    </row>
    <row r="2" spans="2:16" ht="15" customHeight="1">
      <c r="B2" s="114" t="s">
        <v>38</v>
      </c>
      <c r="C2" s="115" t="s">
        <v>63</v>
      </c>
      <c r="D2" s="115" t="s">
        <v>64</v>
      </c>
      <c r="E2" s="115" t="s">
        <v>65</v>
      </c>
      <c r="F2" s="115" t="s">
        <v>66</v>
      </c>
      <c r="H2" s="114" t="s">
        <v>37</v>
      </c>
      <c r="I2" s="114" t="s">
        <v>38</v>
      </c>
      <c r="J2" s="115" t="s">
        <v>63</v>
      </c>
      <c r="K2" s="115" t="s">
        <v>64</v>
      </c>
      <c r="L2" s="115" t="s">
        <v>65</v>
      </c>
      <c r="N2" s="41" t="s">
        <v>50</v>
      </c>
      <c r="O2" s="23">
        <f>TeamStandings!$F$28</f>
        <v>51</v>
      </c>
      <c r="P2" s="42">
        <f>TeamStandings!$G$28</f>
        <v>38</v>
      </c>
    </row>
    <row r="3" spans="2:16" ht="15" customHeight="1">
      <c r="B3" t="s">
        <v>111</v>
      </c>
      <c r="C3" s="113">
        <v>0.79032258064516125</v>
      </c>
      <c r="D3" s="112">
        <v>49</v>
      </c>
      <c r="E3" s="112">
        <v>13</v>
      </c>
      <c r="F3" s="112">
        <v>0</v>
      </c>
      <c r="H3" t="s">
        <v>69</v>
      </c>
      <c r="I3"/>
      <c r="J3" s="113">
        <v>0</v>
      </c>
      <c r="K3" s="112">
        <v>0</v>
      </c>
      <c r="L3" s="112">
        <v>0</v>
      </c>
    </row>
    <row r="4" spans="2:16" ht="15" customHeight="1">
      <c r="B4" t="s">
        <v>80</v>
      </c>
      <c r="C4" s="113">
        <v>0.77419354838709675</v>
      </c>
      <c r="D4" s="112">
        <v>48</v>
      </c>
      <c r="E4" s="112">
        <v>14</v>
      </c>
      <c r="F4" s="112">
        <v>0</v>
      </c>
      <c r="I4" t="s">
        <v>81</v>
      </c>
      <c r="J4" s="113">
        <v>0.2857142857142857</v>
      </c>
      <c r="K4" s="112">
        <v>12</v>
      </c>
      <c r="L4" s="112">
        <v>30</v>
      </c>
    </row>
    <row r="5" spans="2:16" ht="15" customHeight="1">
      <c r="B5" t="s">
        <v>90</v>
      </c>
      <c r="C5" s="113">
        <v>0.765625</v>
      </c>
      <c r="D5" s="112">
        <v>49</v>
      </c>
      <c r="E5" s="112">
        <v>15</v>
      </c>
      <c r="F5" s="112">
        <v>0</v>
      </c>
      <c r="I5" t="s">
        <v>84</v>
      </c>
      <c r="J5" s="113">
        <v>0.11764705882352941</v>
      </c>
      <c r="K5" s="112">
        <v>4</v>
      </c>
      <c r="L5" s="112">
        <v>30</v>
      </c>
    </row>
    <row r="6" spans="2:16">
      <c r="B6" t="s">
        <v>110</v>
      </c>
      <c r="C6" s="113">
        <v>0.75</v>
      </c>
      <c r="D6" s="112">
        <v>45</v>
      </c>
      <c r="E6" s="112">
        <v>15</v>
      </c>
      <c r="F6" s="112">
        <v>0</v>
      </c>
      <c r="I6" t="s">
        <v>80</v>
      </c>
      <c r="J6" s="113">
        <v>0.77419354838709675</v>
      </c>
      <c r="K6" s="112">
        <v>48</v>
      </c>
      <c r="L6" s="112">
        <v>14</v>
      </c>
    </row>
    <row r="7" spans="2:16">
      <c r="B7" t="s">
        <v>93</v>
      </c>
      <c r="C7" s="113">
        <v>0.75</v>
      </c>
      <c r="D7" s="112">
        <v>45</v>
      </c>
      <c r="E7" s="112">
        <v>15</v>
      </c>
      <c r="F7" s="112">
        <v>0</v>
      </c>
      <c r="I7" t="s">
        <v>126</v>
      </c>
      <c r="J7" s="113">
        <v>0.47826086956521741</v>
      </c>
      <c r="K7" s="112">
        <v>22</v>
      </c>
      <c r="L7" s="112">
        <v>24</v>
      </c>
    </row>
    <row r="8" spans="2:16">
      <c r="B8" t="s">
        <v>122</v>
      </c>
      <c r="C8" s="113">
        <v>0.73076923076923073</v>
      </c>
      <c r="D8" s="112">
        <v>38</v>
      </c>
      <c r="E8" s="112">
        <v>14</v>
      </c>
      <c r="F8" s="112">
        <v>0</v>
      </c>
      <c r="I8" t="s">
        <v>158</v>
      </c>
      <c r="J8" s="113">
        <v>0.33333333333333331</v>
      </c>
      <c r="K8" s="112">
        <v>2</v>
      </c>
      <c r="L8" s="112">
        <v>4</v>
      </c>
    </row>
    <row r="9" spans="2:16">
      <c r="B9" t="s">
        <v>124</v>
      </c>
      <c r="C9" s="113">
        <v>0.68518518518518523</v>
      </c>
      <c r="D9" s="112">
        <v>37</v>
      </c>
      <c r="E9" s="112">
        <v>17</v>
      </c>
      <c r="F9" s="112">
        <v>0</v>
      </c>
      <c r="I9" t="s">
        <v>83</v>
      </c>
      <c r="J9" s="113">
        <v>0.35</v>
      </c>
      <c r="K9" s="112">
        <v>14</v>
      </c>
      <c r="L9" s="112">
        <v>26</v>
      </c>
    </row>
    <row r="10" spans="2:16">
      <c r="B10" t="s">
        <v>107</v>
      </c>
      <c r="C10" s="113">
        <v>0.68</v>
      </c>
      <c r="D10" s="112">
        <v>34</v>
      </c>
      <c r="E10" s="112">
        <v>16</v>
      </c>
      <c r="F10" s="112">
        <v>1</v>
      </c>
      <c r="I10" t="s">
        <v>138</v>
      </c>
      <c r="J10" s="113">
        <v>0.32</v>
      </c>
      <c r="K10" s="112">
        <v>16</v>
      </c>
      <c r="L10" s="112">
        <v>34</v>
      </c>
    </row>
    <row r="11" spans="2:16">
      <c r="B11" t="s">
        <v>108</v>
      </c>
      <c r="C11" s="113">
        <v>0.63157894736842102</v>
      </c>
      <c r="D11" s="112">
        <v>36</v>
      </c>
      <c r="E11" s="112">
        <v>21</v>
      </c>
      <c r="F11" s="112">
        <v>0</v>
      </c>
      <c r="I11" t="s">
        <v>82</v>
      </c>
      <c r="J11" s="113">
        <v>0.25</v>
      </c>
      <c r="K11" s="112">
        <v>10</v>
      </c>
      <c r="L11" s="112">
        <v>30</v>
      </c>
    </row>
    <row r="12" spans="2:16">
      <c r="B12" t="s">
        <v>76</v>
      </c>
      <c r="C12" s="113">
        <v>0.61111111111111116</v>
      </c>
      <c r="D12" s="112">
        <v>33</v>
      </c>
      <c r="E12" s="112">
        <v>21</v>
      </c>
      <c r="F12" s="112">
        <v>0</v>
      </c>
      <c r="H12" t="s">
        <v>113</v>
      </c>
      <c r="I12"/>
      <c r="J12" s="113">
        <v>0.4</v>
      </c>
      <c r="K12" s="112">
        <v>128</v>
      </c>
      <c r="L12" s="112">
        <v>192</v>
      </c>
    </row>
    <row r="13" spans="2:16">
      <c r="B13" t="s">
        <v>85</v>
      </c>
      <c r="C13" s="113">
        <v>0.6071428571428571</v>
      </c>
      <c r="D13" s="112">
        <v>34</v>
      </c>
      <c r="E13" s="112">
        <v>22</v>
      </c>
      <c r="F13" s="112">
        <v>0</v>
      </c>
      <c r="H13" t="s">
        <v>70</v>
      </c>
      <c r="I13"/>
      <c r="J13" s="113">
        <v>0</v>
      </c>
      <c r="K13" s="112">
        <v>0</v>
      </c>
      <c r="L13" s="112">
        <v>0</v>
      </c>
    </row>
    <row r="14" spans="2:16">
      <c r="B14" t="s">
        <v>77</v>
      </c>
      <c r="C14" s="113">
        <v>0.59615384615384615</v>
      </c>
      <c r="D14" s="112">
        <v>31</v>
      </c>
      <c r="E14" s="112">
        <v>21</v>
      </c>
      <c r="F14" s="112">
        <v>0</v>
      </c>
      <c r="I14" t="s">
        <v>122</v>
      </c>
      <c r="J14" s="113">
        <v>0.73076923076923073</v>
      </c>
      <c r="K14" s="112">
        <v>38</v>
      </c>
      <c r="L14" s="112">
        <v>14</v>
      </c>
    </row>
    <row r="15" spans="2:16">
      <c r="B15" t="s">
        <v>87</v>
      </c>
      <c r="C15" s="113">
        <v>0.59615384615384615</v>
      </c>
      <c r="D15" s="112">
        <v>31</v>
      </c>
      <c r="E15" s="112">
        <v>21</v>
      </c>
      <c r="F15" s="112">
        <v>0</v>
      </c>
      <c r="I15" t="s">
        <v>107</v>
      </c>
      <c r="J15" s="113">
        <v>0.68</v>
      </c>
      <c r="K15" s="112">
        <v>34</v>
      </c>
      <c r="L15" s="112">
        <v>16</v>
      </c>
    </row>
    <row r="16" spans="2:16">
      <c r="B16" t="s">
        <v>98</v>
      </c>
      <c r="C16" s="113">
        <v>0.578125</v>
      </c>
      <c r="D16" s="112">
        <v>37</v>
      </c>
      <c r="E16" s="112">
        <v>27</v>
      </c>
      <c r="F16" s="112">
        <v>0</v>
      </c>
      <c r="I16" t="s">
        <v>110</v>
      </c>
      <c r="J16" s="113">
        <v>0.75</v>
      </c>
      <c r="K16" s="112">
        <v>45</v>
      </c>
      <c r="L16" s="112">
        <v>15</v>
      </c>
    </row>
    <row r="17" spans="2:12">
      <c r="B17" t="s">
        <v>79</v>
      </c>
      <c r="C17" s="113">
        <v>0.56666666666666665</v>
      </c>
      <c r="D17" s="112">
        <v>34</v>
      </c>
      <c r="E17" s="112">
        <v>26</v>
      </c>
      <c r="F17" s="112">
        <v>0</v>
      </c>
      <c r="I17" t="s">
        <v>109</v>
      </c>
      <c r="J17" s="113">
        <v>0.48275862068965519</v>
      </c>
      <c r="K17" s="112">
        <v>14</v>
      </c>
      <c r="L17" s="112">
        <v>15</v>
      </c>
    </row>
    <row r="18" spans="2:12">
      <c r="B18" t="s">
        <v>139</v>
      </c>
      <c r="C18" s="113">
        <v>0.51666666666666672</v>
      </c>
      <c r="D18" s="112">
        <v>31</v>
      </c>
      <c r="E18" s="112">
        <v>29</v>
      </c>
      <c r="F18" s="112">
        <v>0</v>
      </c>
      <c r="I18" t="s">
        <v>165</v>
      </c>
      <c r="J18" s="113">
        <v>0</v>
      </c>
      <c r="K18" s="112">
        <v>0</v>
      </c>
      <c r="L18" s="112">
        <v>2</v>
      </c>
    </row>
    <row r="19" spans="2:12">
      <c r="B19" t="s">
        <v>141</v>
      </c>
      <c r="C19" s="113">
        <v>0.5</v>
      </c>
      <c r="D19" s="112">
        <v>25</v>
      </c>
      <c r="E19" s="112">
        <v>25</v>
      </c>
      <c r="F19" s="112">
        <v>1</v>
      </c>
      <c r="I19" t="s">
        <v>163</v>
      </c>
      <c r="J19" s="113">
        <v>0.5</v>
      </c>
      <c r="K19" s="112">
        <v>2</v>
      </c>
      <c r="L19" s="112">
        <v>2</v>
      </c>
    </row>
    <row r="20" spans="2:12">
      <c r="B20" t="s">
        <v>91</v>
      </c>
      <c r="C20" s="113">
        <v>0.5</v>
      </c>
      <c r="D20" s="112">
        <v>27</v>
      </c>
      <c r="E20" s="112">
        <v>27</v>
      </c>
      <c r="F20" s="112">
        <v>0</v>
      </c>
      <c r="I20" t="s">
        <v>111</v>
      </c>
      <c r="J20" s="113">
        <v>0.79032258064516125</v>
      </c>
      <c r="K20" s="112">
        <v>49</v>
      </c>
      <c r="L20" s="112">
        <v>13</v>
      </c>
    </row>
    <row r="21" spans="2:12">
      <c r="B21" t="s">
        <v>142</v>
      </c>
      <c r="C21" s="113">
        <v>0.42857142857142855</v>
      </c>
      <c r="D21" s="112">
        <v>24</v>
      </c>
      <c r="E21" s="112">
        <v>32</v>
      </c>
      <c r="F21" s="112">
        <v>0</v>
      </c>
      <c r="I21" t="s">
        <v>130</v>
      </c>
      <c r="J21" s="113">
        <v>0.75</v>
      </c>
      <c r="K21" s="112">
        <v>3</v>
      </c>
      <c r="L21" s="112">
        <v>1</v>
      </c>
    </row>
    <row r="22" spans="2:12">
      <c r="B22" t="s">
        <v>99</v>
      </c>
      <c r="C22" s="113">
        <v>0.42</v>
      </c>
      <c r="D22" s="112">
        <v>21</v>
      </c>
      <c r="E22" s="112">
        <v>29</v>
      </c>
      <c r="F22" s="112">
        <v>1</v>
      </c>
      <c r="I22" t="s">
        <v>108</v>
      </c>
      <c r="J22" s="113">
        <v>0.63157894736842102</v>
      </c>
      <c r="K22" s="112">
        <v>36</v>
      </c>
      <c r="L22" s="112">
        <v>21</v>
      </c>
    </row>
    <row r="23" spans="2:12">
      <c r="B23" t="s">
        <v>143</v>
      </c>
      <c r="C23" s="113">
        <v>0.39285714285714285</v>
      </c>
      <c r="D23" s="112">
        <v>22</v>
      </c>
      <c r="E23" s="112">
        <v>34</v>
      </c>
      <c r="F23" s="112">
        <v>0</v>
      </c>
      <c r="H23" t="s">
        <v>114</v>
      </c>
      <c r="I23"/>
      <c r="J23" s="113">
        <v>0.69062500000000004</v>
      </c>
      <c r="K23" s="112">
        <v>221</v>
      </c>
      <c r="L23" s="112">
        <v>99</v>
      </c>
    </row>
    <row r="24" spans="2:12">
      <c r="B24" t="s">
        <v>89</v>
      </c>
      <c r="C24" s="113">
        <v>0.33333333333333331</v>
      </c>
      <c r="D24" s="112">
        <v>16</v>
      </c>
      <c r="E24" s="112">
        <v>32</v>
      </c>
      <c r="F24" s="112">
        <v>3</v>
      </c>
      <c r="H24" t="s">
        <v>123</v>
      </c>
      <c r="I24"/>
      <c r="J24" s="113">
        <v>0</v>
      </c>
      <c r="K24" s="112">
        <v>0</v>
      </c>
      <c r="L24" s="112">
        <v>0</v>
      </c>
    </row>
    <row r="25" spans="2:12">
      <c r="B25" t="s">
        <v>138</v>
      </c>
      <c r="C25" s="113">
        <v>0.32</v>
      </c>
      <c r="D25" s="112">
        <v>16</v>
      </c>
      <c r="E25" s="112">
        <v>34</v>
      </c>
      <c r="F25" s="112">
        <v>1</v>
      </c>
      <c r="I25" t="s">
        <v>92</v>
      </c>
      <c r="J25" s="113">
        <v>0.52380952380952384</v>
      </c>
      <c r="K25" s="112">
        <v>22</v>
      </c>
      <c r="L25" s="112">
        <v>20</v>
      </c>
    </row>
    <row r="26" spans="2:12">
      <c r="B26" t="s">
        <v>149</v>
      </c>
      <c r="C26" s="113">
        <v>0.30769230769230771</v>
      </c>
      <c r="D26" s="112">
        <v>16</v>
      </c>
      <c r="E26" s="112">
        <v>36</v>
      </c>
      <c r="F26" s="112">
        <v>0</v>
      </c>
      <c r="I26" t="s">
        <v>91</v>
      </c>
      <c r="J26" s="113">
        <v>0.5</v>
      </c>
      <c r="K26" s="112">
        <v>27</v>
      </c>
      <c r="L26" s="112">
        <v>27</v>
      </c>
    </row>
    <row r="27" spans="2:12">
      <c r="B27" t="s">
        <v>144</v>
      </c>
      <c r="C27" s="113">
        <v>0.13559322033898305</v>
      </c>
      <c r="D27" s="112">
        <v>8</v>
      </c>
      <c r="E27" s="112">
        <v>51</v>
      </c>
      <c r="F27" s="112">
        <v>0</v>
      </c>
      <c r="I27" t="s">
        <v>132</v>
      </c>
      <c r="J27" s="113">
        <v>0</v>
      </c>
      <c r="K27" s="112">
        <v>0</v>
      </c>
      <c r="L27" s="112">
        <v>1</v>
      </c>
    </row>
    <row r="28" spans="2:12">
      <c r="B28" t="s">
        <v>147</v>
      </c>
      <c r="C28" s="113">
        <v>0.13207547169811321</v>
      </c>
      <c r="D28" s="112">
        <v>7</v>
      </c>
      <c r="E28" s="112">
        <v>46</v>
      </c>
      <c r="F28" s="112">
        <v>0</v>
      </c>
      <c r="I28" t="s">
        <v>93</v>
      </c>
      <c r="J28" s="113">
        <v>0.75</v>
      </c>
      <c r="K28" s="112">
        <v>45</v>
      </c>
      <c r="L28" s="112">
        <v>15</v>
      </c>
    </row>
    <row r="29" spans="2:12">
      <c r="C29"/>
      <c r="D29"/>
      <c r="E29"/>
      <c r="F29"/>
      <c r="I29" t="s">
        <v>156</v>
      </c>
      <c r="J29" s="113">
        <v>0.5714285714285714</v>
      </c>
      <c r="K29" s="112">
        <v>16</v>
      </c>
      <c r="L29" s="112">
        <v>12</v>
      </c>
    </row>
    <row r="30" spans="2:12">
      <c r="C30"/>
      <c r="D30"/>
      <c r="E30"/>
      <c r="F30"/>
      <c r="I30" t="s">
        <v>124</v>
      </c>
      <c r="J30" s="113">
        <v>0.68518518518518523</v>
      </c>
      <c r="K30" s="112">
        <v>37</v>
      </c>
      <c r="L30" s="112">
        <v>17</v>
      </c>
    </row>
    <row r="31" spans="2:12">
      <c r="C31"/>
      <c r="D31"/>
      <c r="E31"/>
      <c r="F31"/>
      <c r="I31" t="s">
        <v>139</v>
      </c>
      <c r="J31" s="113">
        <v>0.51666666666666672</v>
      </c>
      <c r="K31" s="112">
        <v>31</v>
      </c>
      <c r="L31" s="112">
        <v>29</v>
      </c>
    </row>
    <row r="32" spans="2:12">
      <c r="C32"/>
      <c r="D32"/>
      <c r="E32"/>
      <c r="F32"/>
      <c r="I32" t="s">
        <v>94</v>
      </c>
      <c r="J32" s="113">
        <v>0.42857142857142855</v>
      </c>
      <c r="K32" s="112">
        <v>6</v>
      </c>
      <c r="L32" s="112">
        <v>8</v>
      </c>
    </row>
    <row r="33" spans="3:12">
      <c r="C33"/>
      <c r="D33"/>
      <c r="E33"/>
      <c r="F33"/>
      <c r="I33" t="s">
        <v>95</v>
      </c>
      <c r="J33" s="113">
        <v>0.25</v>
      </c>
      <c r="K33" s="112">
        <v>1</v>
      </c>
      <c r="L33" s="112">
        <v>3</v>
      </c>
    </row>
    <row r="34" spans="3:12">
      <c r="C34"/>
      <c r="D34"/>
      <c r="E34"/>
      <c r="F34"/>
      <c r="I34" t="s">
        <v>131</v>
      </c>
      <c r="J34" s="113">
        <v>0</v>
      </c>
      <c r="K34" s="112">
        <v>0</v>
      </c>
      <c r="L34" s="112">
        <v>3</v>
      </c>
    </row>
    <row r="35" spans="3:12">
      <c r="C35"/>
      <c r="D35"/>
      <c r="E35"/>
      <c r="F35"/>
      <c r="H35" t="s">
        <v>129</v>
      </c>
      <c r="I35"/>
      <c r="J35" s="113">
        <v>0.578125</v>
      </c>
      <c r="K35" s="112">
        <v>185</v>
      </c>
      <c r="L35" s="112">
        <v>135</v>
      </c>
    </row>
    <row r="36" spans="3:12">
      <c r="C36"/>
      <c r="D36"/>
      <c r="E36"/>
      <c r="F36"/>
      <c r="H36" t="s">
        <v>72</v>
      </c>
      <c r="I36"/>
      <c r="J36" s="113">
        <v>0</v>
      </c>
      <c r="K36" s="112">
        <v>0</v>
      </c>
      <c r="L36" s="112">
        <v>0</v>
      </c>
    </row>
    <row r="37" spans="3:12">
      <c r="C37"/>
      <c r="D37"/>
      <c r="E37"/>
      <c r="F37"/>
      <c r="I37" t="s">
        <v>102</v>
      </c>
      <c r="J37" s="113">
        <v>0.42499999999999999</v>
      </c>
      <c r="K37" s="112">
        <v>17</v>
      </c>
      <c r="L37" s="112">
        <v>23</v>
      </c>
    </row>
    <row r="38" spans="3:12">
      <c r="C38"/>
      <c r="D38"/>
      <c r="E38"/>
      <c r="F38"/>
      <c r="I38" t="s">
        <v>101</v>
      </c>
      <c r="J38" s="113">
        <v>0.43478260869565216</v>
      </c>
      <c r="K38" s="112">
        <v>20</v>
      </c>
      <c r="L38" s="112">
        <v>26</v>
      </c>
    </row>
    <row r="39" spans="3:12">
      <c r="C39"/>
      <c r="D39"/>
      <c r="E39"/>
      <c r="F39"/>
      <c r="I39" t="s">
        <v>104</v>
      </c>
      <c r="J39" s="113">
        <v>1</v>
      </c>
      <c r="K39" s="112">
        <v>2</v>
      </c>
      <c r="L39" s="112">
        <v>0</v>
      </c>
    </row>
    <row r="40" spans="3:12">
      <c r="C40"/>
      <c r="D40"/>
      <c r="E40"/>
      <c r="F40"/>
      <c r="I40" t="s">
        <v>120</v>
      </c>
      <c r="J40" s="113">
        <v>0.52500000000000002</v>
      </c>
      <c r="K40" s="112">
        <v>21</v>
      </c>
      <c r="L40" s="112">
        <v>19</v>
      </c>
    </row>
    <row r="41" spans="3:12">
      <c r="C41"/>
      <c r="D41"/>
      <c r="E41"/>
      <c r="F41"/>
      <c r="I41" t="s">
        <v>105</v>
      </c>
      <c r="J41" s="113">
        <v>0.52941176470588236</v>
      </c>
      <c r="K41" s="112">
        <v>18</v>
      </c>
      <c r="L41" s="112">
        <v>16</v>
      </c>
    </row>
    <row r="42" spans="3:12">
      <c r="C42"/>
      <c r="D42"/>
      <c r="E42"/>
      <c r="F42"/>
      <c r="I42" t="s">
        <v>140</v>
      </c>
      <c r="J42" s="113">
        <v>0.34375</v>
      </c>
      <c r="K42" s="112">
        <v>11</v>
      </c>
      <c r="L42" s="112">
        <v>21</v>
      </c>
    </row>
    <row r="43" spans="3:12">
      <c r="C43"/>
      <c r="D43"/>
      <c r="E43"/>
      <c r="F43"/>
      <c r="I43" t="s">
        <v>121</v>
      </c>
      <c r="J43" s="113">
        <v>0.36956521739130432</v>
      </c>
      <c r="K43" s="112">
        <v>17</v>
      </c>
      <c r="L43" s="112">
        <v>29</v>
      </c>
    </row>
    <row r="44" spans="3:12">
      <c r="C44"/>
      <c r="D44"/>
      <c r="E44"/>
      <c r="F44"/>
      <c r="I44" t="s">
        <v>167</v>
      </c>
      <c r="J44" s="113">
        <v>0.75</v>
      </c>
      <c r="K44" s="112">
        <v>6</v>
      </c>
      <c r="L44" s="112">
        <v>2</v>
      </c>
    </row>
    <row r="45" spans="3:12">
      <c r="C45"/>
      <c r="D45"/>
      <c r="E45"/>
      <c r="F45"/>
      <c r="I45" t="s">
        <v>106</v>
      </c>
      <c r="J45" s="113">
        <v>0.5</v>
      </c>
      <c r="K45" s="112">
        <v>14</v>
      </c>
      <c r="L45" s="112">
        <v>14</v>
      </c>
    </row>
    <row r="46" spans="3:12">
      <c r="C46"/>
      <c r="D46"/>
      <c r="E46"/>
      <c r="F46"/>
      <c r="I46" t="s">
        <v>103</v>
      </c>
      <c r="J46" s="113">
        <v>0.70454545454545459</v>
      </c>
      <c r="K46" s="112">
        <v>31</v>
      </c>
      <c r="L46" s="112">
        <v>13</v>
      </c>
    </row>
    <row r="47" spans="3:12">
      <c r="C47"/>
      <c r="D47"/>
      <c r="E47"/>
      <c r="F47"/>
      <c r="H47" t="s">
        <v>115</v>
      </c>
      <c r="I47"/>
      <c r="J47" s="113">
        <v>0.49062499999999998</v>
      </c>
      <c r="K47" s="112">
        <v>157</v>
      </c>
      <c r="L47" s="112">
        <v>163</v>
      </c>
    </row>
    <row r="48" spans="3:12">
      <c r="C48"/>
      <c r="D48"/>
      <c r="E48"/>
      <c r="F48"/>
      <c r="H48" t="s">
        <v>71</v>
      </c>
      <c r="I48"/>
      <c r="J48" s="113">
        <v>0</v>
      </c>
      <c r="K48" s="112">
        <v>0</v>
      </c>
      <c r="L48" s="112">
        <v>0</v>
      </c>
    </row>
    <row r="49" spans="3:12">
      <c r="C49"/>
      <c r="D49"/>
      <c r="E49"/>
      <c r="F49"/>
      <c r="I49" t="s">
        <v>76</v>
      </c>
      <c r="J49" s="113">
        <v>0.61111111111111116</v>
      </c>
      <c r="K49" s="112">
        <v>33</v>
      </c>
      <c r="L49" s="112">
        <v>21</v>
      </c>
    </row>
    <row r="50" spans="3:12">
      <c r="C50"/>
      <c r="D50"/>
      <c r="E50"/>
      <c r="F50"/>
      <c r="I50" t="s">
        <v>141</v>
      </c>
      <c r="J50" s="113">
        <v>0.5</v>
      </c>
      <c r="K50" s="112">
        <v>25</v>
      </c>
      <c r="L50" s="112">
        <v>25</v>
      </c>
    </row>
    <row r="51" spans="3:12">
      <c r="C51"/>
      <c r="D51"/>
      <c r="E51"/>
      <c r="F51"/>
      <c r="I51" t="s">
        <v>77</v>
      </c>
      <c r="J51" s="113">
        <v>0.59615384615384615</v>
      </c>
      <c r="K51" s="112">
        <v>31</v>
      </c>
      <c r="L51" s="112">
        <v>21</v>
      </c>
    </row>
    <row r="52" spans="3:12">
      <c r="C52"/>
      <c r="D52"/>
      <c r="E52"/>
      <c r="F52"/>
      <c r="I52" t="s">
        <v>78</v>
      </c>
      <c r="J52" s="113">
        <v>0.5</v>
      </c>
      <c r="K52" s="112">
        <v>21</v>
      </c>
      <c r="L52" s="112">
        <v>21</v>
      </c>
    </row>
    <row r="53" spans="3:12">
      <c r="C53"/>
      <c r="D53"/>
      <c r="E53"/>
      <c r="F53"/>
      <c r="I53" t="s">
        <v>135</v>
      </c>
      <c r="J53" s="113">
        <v>0.52</v>
      </c>
      <c r="K53" s="112">
        <v>26</v>
      </c>
      <c r="L53" s="112">
        <v>24</v>
      </c>
    </row>
    <row r="54" spans="3:12">
      <c r="C54"/>
      <c r="D54"/>
      <c r="E54"/>
      <c r="F54"/>
      <c r="I54" t="s">
        <v>160</v>
      </c>
      <c r="J54" s="113">
        <v>0.75</v>
      </c>
      <c r="K54" s="112">
        <v>6</v>
      </c>
      <c r="L54" s="112">
        <v>2</v>
      </c>
    </row>
    <row r="55" spans="3:12">
      <c r="C55"/>
      <c r="D55"/>
      <c r="E55"/>
      <c r="F55"/>
      <c r="I55" t="s">
        <v>79</v>
      </c>
      <c r="J55" s="113">
        <v>0.56666666666666665</v>
      </c>
      <c r="K55" s="112">
        <v>34</v>
      </c>
      <c r="L55" s="112">
        <v>26</v>
      </c>
    </row>
    <row r="56" spans="3:12">
      <c r="C56"/>
      <c r="D56"/>
      <c r="E56"/>
      <c r="F56"/>
      <c r="I56" t="s">
        <v>164</v>
      </c>
      <c r="J56" s="113">
        <v>0.5</v>
      </c>
      <c r="K56" s="112">
        <v>2</v>
      </c>
      <c r="L56" s="112">
        <v>2</v>
      </c>
    </row>
    <row r="57" spans="3:12">
      <c r="C57"/>
      <c r="D57"/>
      <c r="E57"/>
      <c r="F57"/>
      <c r="H57" t="s">
        <v>116</v>
      </c>
      <c r="I57"/>
      <c r="J57" s="113">
        <v>0.55625000000000002</v>
      </c>
      <c r="K57" s="112">
        <v>178</v>
      </c>
      <c r="L57" s="112">
        <v>142</v>
      </c>
    </row>
    <row r="58" spans="3:12">
      <c r="C58"/>
      <c r="D58"/>
      <c r="E58"/>
      <c r="F58"/>
      <c r="H58" t="s">
        <v>73</v>
      </c>
      <c r="I58"/>
      <c r="J58" s="113">
        <v>0</v>
      </c>
      <c r="K58" s="112">
        <v>0</v>
      </c>
      <c r="L58" s="112">
        <v>0</v>
      </c>
    </row>
    <row r="59" spans="3:12">
      <c r="C59"/>
      <c r="D59"/>
      <c r="E59"/>
      <c r="F59"/>
      <c r="I59" t="s">
        <v>154</v>
      </c>
      <c r="J59" s="113">
        <v>0.75</v>
      </c>
      <c r="K59" s="112">
        <v>3</v>
      </c>
      <c r="L59" s="112">
        <v>1</v>
      </c>
    </row>
    <row r="60" spans="3:12">
      <c r="C60"/>
      <c r="D60"/>
      <c r="E60"/>
      <c r="F60"/>
      <c r="I60" t="s">
        <v>142</v>
      </c>
      <c r="J60" s="113">
        <v>0.42857142857142855</v>
      </c>
      <c r="K60" s="112">
        <v>24</v>
      </c>
      <c r="L60" s="112">
        <v>32</v>
      </c>
    </row>
    <row r="61" spans="3:12">
      <c r="C61"/>
      <c r="D61"/>
      <c r="E61"/>
      <c r="F61"/>
      <c r="I61" t="s">
        <v>145</v>
      </c>
      <c r="J61" s="113">
        <v>0.16</v>
      </c>
      <c r="K61" s="112">
        <v>4</v>
      </c>
      <c r="L61" s="112">
        <v>21</v>
      </c>
    </row>
    <row r="62" spans="3:12">
      <c r="C62"/>
      <c r="D62"/>
      <c r="E62"/>
      <c r="F62"/>
      <c r="I62" t="s">
        <v>143</v>
      </c>
      <c r="J62" s="113">
        <v>0.39285714285714285</v>
      </c>
      <c r="K62" s="112">
        <v>22</v>
      </c>
      <c r="L62" s="112">
        <v>34</v>
      </c>
    </row>
    <row r="63" spans="3:12">
      <c r="C63"/>
      <c r="D63"/>
      <c r="E63"/>
      <c r="F63"/>
      <c r="I63" t="s">
        <v>147</v>
      </c>
      <c r="J63" s="113">
        <v>0.13207547169811321</v>
      </c>
      <c r="K63" s="112">
        <v>7</v>
      </c>
      <c r="L63" s="112">
        <v>46</v>
      </c>
    </row>
    <row r="64" spans="3:12">
      <c r="C64"/>
      <c r="D64"/>
      <c r="E64"/>
      <c r="F64"/>
      <c r="I64" t="s">
        <v>146</v>
      </c>
      <c r="J64" s="113">
        <v>0.35416666666666669</v>
      </c>
      <c r="K64" s="112">
        <v>17</v>
      </c>
      <c r="L64" s="112">
        <v>31</v>
      </c>
    </row>
    <row r="65" spans="3:12">
      <c r="C65"/>
      <c r="D65"/>
      <c r="E65"/>
      <c r="F65"/>
      <c r="I65" t="s">
        <v>144</v>
      </c>
      <c r="J65" s="113">
        <v>0.13559322033898305</v>
      </c>
      <c r="K65" s="112">
        <v>8</v>
      </c>
      <c r="L65" s="112">
        <v>51</v>
      </c>
    </row>
    <row r="66" spans="3:12">
      <c r="C66"/>
      <c r="D66"/>
      <c r="E66"/>
      <c r="F66"/>
      <c r="I66" t="s">
        <v>161</v>
      </c>
      <c r="J66" s="113">
        <v>1</v>
      </c>
      <c r="K66" s="112">
        <v>1</v>
      </c>
      <c r="L66" s="112">
        <v>0</v>
      </c>
    </row>
    <row r="67" spans="3:12">
      <c r="C67"/>
      <c r="D67"/>
      <c r="E67"/>
      <c r="F67"/>
      <c r="I67" t="s">
        <v>162</v>
      </c>
      <c r="J67" s="113">
        <v>0.16666666666666666</v>
      </c>
      <c r="K67" s="112">
        <v>1</v>
      </c>
      <c r="L67" s="112">
        <v>5</v>
      </c>
    </row>
    <row r="68" spans="3:12">
      <c r="C68"/>
      <c r="D68"/>
      <c r="E68"/>
      <c r="F68"/>
      <c r="I68" t="s">
        <v>153</v>
      </c>
      <c r="J68" s="113">
        <v>0.33333333333333331</v>
      </c>
      <c r="K68" s="112">
        <v>4</v>
      </c>
      <c r="L68" s="112">
        <v>8</v>
      </c>
    </row>
    <row r="69" spans="3:12">
      <c r="C69"/>
      <c r="D69"/>
      <c r="E69"/>
      <c r="F69"/>
      <c r="H69" t="s">
        <v>117</v>
      </c>
      <c r="I69"/>
      <c r="J69" s="113">
        <v>0.28437499999999999</v>
      </c>
      <c r="K69" s="112">
        <v>91</v>
      </c>
      <c r="L69" s="112">
        <v>229</v>
      </c>
    </row>
    <row r="70" spans="3:12">
      <c r="H70" t="s">
        <v>74</v>
      </c>
      <c r="I70"/>
      <c r="J70" s="113">
        <v>0</v>
      </c>
      <c r="K70" s="112">
        <v>0</v>
      </c>
      <c r="L70" s="112">
        <v>0</v>
      </c>
    </row>
    <row r="71" spans="3:12">
      <c r="I71" t="s">
        <v>90</v>
      </c>
      <c r="J71" s="113">
        <v>0.765625</v>
      </c>
      <c r="K71" s="112">
        <v>49</v>
      </c>
      <c r="L71" s="112">
        <v>15</v>
      </c>
    </row>
    <row r="72" spans="3:12">
      <c r="I72" t="s">
        <v>89</v>
      </c>
      <c r="J72" s="113">
        <v>0.33333333333333331</v>
      </c>
      <c r="K72" s="112">
        <v>16</v>
      </c>
      <c r="L72" s="112">
        <v>32</v>
      </c>
    </row>
    <row r="73" spans="3:12">
      <c r="I73" t="s">
        <v>150</v>
      </c>
      <c r="J73" s="113">
        <v>0.25</v>
      </c>
      <c r="K73" s="112">
        <v>1</v>
      </c>
      <c r="L73" s="112">
        <v>3</v>
      </c>
    </row>
    <row r="74" spans="3:12">
      <c r="I74" t="s">
        <v>85</v>
      </c>
      <c r="J74" s="113">
        <v>0.6071428571428571</v>
      </c>
      <c r="K74" s="112">
        <v>34</v>
      </c>
      <c r="L74" s="112">
        <v>22</v>
      </c>
    </row>
    <row r="75" spans="3:12">
      <c r="I75" t="s">
        <v>88</v>
      </c>
      <c r="J75" s="113">
        <v>0.52173913043478259</v>
      </c>
      <c r="K75" s="112">
        <v>24</v>
      </c>
      <c r="L75" s="112">
        <v>22</v>
      </c>
    </row>
    <row r="76" spans="3:12">
      <c r="I76" t="s">
        <v>86</v>
      </c>
      <c r="J76" s="113">
        <v>0.57999999999999996</v>
      </c>
      <c r="K76" s="112">
        <v>29</v>
      </c>
      <c r="L76" s="112">
        <v>21</v>
      </c>
    </row>
    <row r="77" spans="3:12">
      <c r="I77" t="s">
        <v>87</v>
      </c>
      <c r="J77" s="113">
        <v>0.59615384615384615</v>
      </c>
      <c r="K77" s="112">
        <v>31</v>
      </c>
      <c r="L77" s="112">
        <v>21</v>
      </c>
    </row>
    <row r="78" spans="3:12">
      <c r="H78" t="s">
        <v>118</v>
      </c>
      <c r="I78"/>
      <c r="J78" s="113">
        <v>0.57499999999999996</v>
      </c>
      <c r="K78" s="112">
        <v>184</v>
      </c>
      <c r="L78" s="112">
        <v>136</v>
      </c>
    </row>
    <row r="79" spans="3:12">
      <c r="H79" t="s">
        <v>75</v>
      </c>
      <c r="I79"/>
      <c r="J79" s="113">
        <v>0</v>
      </c>
      <c r="K79" s="112">
        <v>0</v>
      </c>
      <c r="L79" s="112">
        <v>0</v>
      </c>
    </row>
    <row r="80" spans="3:12">
      <c r="I80" t="s">
        <v>99</v>
      </c>
      <c r="J80" s="113">
        <v>0.42</v>
      </c>
      <c r="K80" s="112">
        <v>21</v>
      </c>
      <c r="L80" s="112">
        <v>29</v>
      </c>
    </row>
    <row r="81" spans="8:12">
      <c r="I81" t="s">
        <v>148</v>
      </c>
      <c r="J81" s="113">
        <v>0</v>
      </c>
      <c r="K81" s="112">
        <v>0</v>
      </c>
      <c r="L81" s="112">
        <v>2</v>
      </c>
    </row>
    <row r="82" spans="8:12">
      <c r="I82" t="s">
        <v>97</v>
      </c>
      <c r="J82" s="113">
        <v>0.5</v>
      </c>
      <c r="K82" s="112">
        <v>1</v>
      </c>
      <c r="L82" s="112">
        <v>1</v>
      </c>
    </row>
    <row r="83" spans="8:12">
      <c r="I83" t="s">
        <v>96</v>
      </c>
      <c r="J83" s="113">
        <v>0.30555555555555558</v>
      </c>
      <c r="K83" s="112">
        <v>11</v>
      </c>
      <c r="L83" s="112">
        <v>25</v>
      </c>
    </row>
    <row r="84" spans="8:12">
      <c r="I84" t="s">
        <v>127</v>
      </c>
      <c r="J84" s="113">
        <v>0.52500000000000002</v>
      </c>
      <c r="K84" s="112">
        <v>21</v>
      </c>
      <c r="L84" s="112">
        <v>19</v>
      </c>
    </row>
    <row r="85" spans="8:12">
      <c r="I85" t="s">
        <v>98</v>
      </c>
      <c r="J85" s="113">
        <v>0.578125</v>
      </c>
      <c r="K85" s="112">
        <v>37</v>
      </c>
      <c r="L85" s="112">
        <v>27</v>
      </c>
    </row>
    <row r="86" spans="8:12">
      <c r="I86" t="s">
        <v>149</v>
      </c>
      <c r="J86" s="113">
        <v>0.30769230769230771</v>
      </c>
      <c r="K86" s="112">
        <v>16</v>
      </c>
      <c r="L86" s="112">
        <v>36</v>
      </c>
    </row>
    <row r="87" spans="8:12">
      <c r="I87" t="s">
        <v>100</v>
      </c>
      <c r="J87" s="113">
        <v>0.625</v>
      </c>
      <c r="K87" s="112">
        <v>5</v>
      </c>
      <c r="L87" s="112">
        <v>3</v>
      </c>
    </row>
    <row r="88" spans="8:12">
      <c r="I88" t="s">
        <v>159</v>
      </c>
      <c r="J88" s="113">
        <v>0.3235294117647059</v>
      </c>
      <c r="K88" s="112">
        <v>11</v>
      </c>
      <c r="L88" s="112">
        <v>23</v>
      </c>
    </row>
    <row r="89" spans="8:12">
      <c r="I89" t="s">
        <v>157</v>
      </c>
      <c r="J89" s="113">
        <v>0.45</v>
      </c>
      <c r="K89" s="112">
        <v>9</v>
      </c>
      <c r="L89" s="112">
        <v>11</v>
      </c>
    </row>
    <row r="90" spans="8:12">
      <c r="I90" t="s">
        <v>161</v>
      </c>
      <c r="J90" s="113">
        <v>0.25</v>
      </c>
      <c r="K90" s="112">
        <v>1</v>
      </c>
      <c r="L90" s="112">
        <v>3</v>
      </c>
    </row>
    <row r="91" spans="8:12">
      <c r="I91" t="s">
        <v>128</v>
      </c>
      <c r="J91" s="113">
        <v>0.75</v>
      </c>
      <c r="K91" s="112">
        <v>3</v>
      </c>
      <c r="L91" s="112">
        <v>1</v>
      </c>
    </row>
    <row r="92" spans="8:12">
      <c r="I92" t="s">
        <v>166</v>
      </c>
      <c r="J92" s="113">
        <v>0</v>
      </c>
      <c r="K92" s="112">
        <v>0</v>
      </c>
      <c r="L92" s="112">
        <v>4</v>
      </c>
    </row>
    <row r="93" spans="8:12">
      <c r="H93" t="s">
        <v>119</v>
      </c>
      <c r="I93"/>
      <c r="J93" s="113">
        <v>0.42499999999999999</v>
      </c>
      <c r="K93" s="112">
        <v>136</v>
      </c>
      <c r="L93" s="112">
        <v>184</v>
      </c>
    </row>
    <row r="94" spans="8:12">
      <c r="H94" t="s">
        <v>68</v>
      </c>
      <c r="I94"/>
      <c r="J94" s="113">
        <v>0</v>
      </c>
      <c r="K94" s="112">
        <v>0</v>
      </c>
      <c r="L94" s="112">
        <v>0</v>
      </c>
    </row>
    <row r="95" spans="8:12">
      <c r="H95" t="s">
        <v>59</v>
      </c>
      <c r="I95"/>
      <c r="J95" s="113">
        <v>0</v>
      </c>
      <c r="K95" s="112">
        <v>0</v>
      </c>
      <c r="L95" s="112">
        <v>0</v>
      </c>
    </row>
    <row r="96" spans="8:12">
      <c r="H96" t="s">
        <v>60</v>
      </c>
      <c r="I96"/>
      <c r="J96" s="113">
        <v>0</v>
      </c>
      <c r="K96" s="112">
        <v>0</v>
      </c>
      <c r="L96" s="112">
        <v>0</v>
      </c>
    </row>
    <row r="97" spans="8:12">
      <c r="H97" t="s">
        <v>61</v>
      </c>
      <c r="I97"/>
      <c r="J97" s="113">
        <v>0</v>
      </c>
      <c r="K97" s="112">
        <v>0</v>
      </c>
      <c r="L97" s="112">
        <v>0</v>
      </c>
    </row>
  </sheetData>
  <mergeCells count="2">
    <mergeCell ref="B1:F1"/>
    <mergeCell ref="H1:L1"/>
  </mergeCells>
  <pageMargins left="0.7" right="0.7" top="0.75" bottom="0.75" header="0.3" footer="0.3"/>
  <pageSetup orientation="portrait" horizontalDpi="0" verticalDpi="0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B1:K242"/>
  <sheetViews>
    <sheetView showGridLines="0" zoomScale="85" zoomScaleNormal="85" workbookViewId="0">
      <pane ySplit="2" topLeftCell="A3" activePane="bottomLeft" state="frozen"/>
      <selection pane="bottomLeft" activeCell="I1" sqref="I1:K1048576"/>
    </sheetView>
  </sheetViews>
  <sheetFormatPr baseColWidth="10" defaultColWidth="8.83203125" defaultRowHeight="15" customHeight="1"/>
  <cols>
    <col min="1" max="1" width="2.83203125" style="1" customWidth="1"/>
    <col min="2" max="2" width="17.1640625" style="46" customWidth="1"/>
    <col min="3" max="3" width="23.6640625" style="46" customWidth="1"/>
    <col min="4" max="4" width="10.5" style="47" customWidth="1"/>
    <col min="5" max="6" width="9.1640625" style="2" customWidth="1"/>
    <col min="7" max="7" width="8.83203125" style="2"/>
    <col min="8" max="8" width="5.1640625" style="1" customWidth="1"/>
    <col min="9" max="9" width="28" style="1" customWidth="1"/>
    <col min="10" max="11" width="19.1640625" style="1" customWidth="1"/>
    <col min="12" max="16384" width="8.83203125" style="1"/>
  </cols>
  <sheetData>
    <row r="1" spans="2:11" ht="27.5" customHeight="1">
      <c r="B1" s="130" t="s">
        <v>36</v>
      </c>
      <c r="C1" s="131"/>
      <c r="D1" s="131"/>
      <c r="E1" s="131"/>
      <c r="F1" s="131"/>
      <c r="G1" s="132"/>
      <c r="I1" s="37" t="s">
        <v>49</v>
      </c>
      <c r="J1" s="29" t="s">
        <v>46</v>
      </c>
      <c r="K1" s="30" t="s">
        <v>47</v>
      </c>
    </row>
    <row r="2" spans="2:11" ht="21" customHeight="1">
      <c r="B2" s="38" t="s">
        <v>37</v>
      </c>
      <c r="C2" s="39" t="s">
        <v>38</v>
      </c>
      <c r="D2" s="40" t="s">
        <v>62</v>
      </c>
      <c r="E2" s="39" t="s">
        <v>39</v>
      </c>
      <c r="F2" s="39" t="s">
        <v>40</v>
      </c>
      <c r="G2" s="39" t="s">
        <v>48</v>
      </c>
      <c r="I2" s="41" t="s">
        <v>50</v>
      </c>
      <c r="J2" s="23">
        <f>TeamStandings!$F$28</f>
        <v>51</v>
      </c>
      <c r="K2" s="42">
        <f>TeamStandings!$G$28</f>
        <v>38</v>
      </c>
    </row>
    <row r="3" spans="2:11" ht="15" customHeight="1">
      <c r="B3" s="43" t="str">
        <f>'Bowlmor Nicole'!$A$1</f>
        <v>Bowlmor Nicole</v>
      </c>
      <c r="C3" s="43" t="str">
        <f>IF('Bowlmor Nicole'!C11="","",'Bowlmor Nicole'!C11)</f>
        <v>Nicole Keelan © (F)</v>
      </c>
      <c r="D3" s="44">
        <f>'Bowlmor Nicole'!D11</f>
        <v>0.32</v>
      </c>
      <c r="E3" s="45">
        <f>'Bowlmor Nicole'!E11</f>
        <v>16</v>
      </c>
      <c r="F3" s="45">
        <f>'Bowlmor Nicole'!F11</f>
        <v>34</v>
      </c>
      <c r="G3" s="45">
        <f>'Bowlmor Nicole'!A11</f>
        <v>1</v>
      </c>
    </row>
    <row r="4" spans="2:11" ht="15" customHeight="1">
      <c r="B4" s="43" t="str">
        <f>'Bowlmor Nicole'!$A$1</f>
        <v>Bowlmor Nicole</v>
      </c>
      <c r="C4" s="43" t="str">
        <f>IF('Bowlmor Nicole'!C12="","",'Bowlmor Nicole'!C12)</f>
        <v>Dante Blackstone</v>
      </c>
      <c r="D4" s="44">
        <f>'Bowlmor Nicole'!D12</f>
        <v>0.77419354838709675</v>
      </c>
      <c r="E4" s="45">
        <f>'Bowlmor Nicole'!E12</f>
        <v>48</v>
      </c>
      <c r="F4" s="45">
        <f>'Bowlmor Nicole'!F12</f>
        <v>14</v>
      </c>
      <c r="G4" s="45">
        <f>'Bowlmor Nicole'!A12</f>
        <v>0</v>
      </c>
    </row>
    <row r="5" spans="2:11" ht="15" customHeight="1">
      <c r="B5" s="43" t="str">
        <f>'Bowlmor Nicole'!$A$1</f>
        <v>Bowlmor Nicole</v>
      </c>
      <c r="C5" s="43" t="str">
        <f>IF('Bowlmor Nicole'!C13="","",'Bowlmor Nicole'!C13)</f>
        <v>Antoine Walker</v>
      </c>
      <c r="D5" s="44">
        <f>'Bowlmor Nicole'!D13</f>
        <v>0.2857142857142857</v>
      </c>
      <c r="E5" s="45">
        <f>'Bowlmor Nicole'!E13</f>
        <v>12</v>
      </c>
      <c r="F5" s="45">
        <f>'Bowlmor Nicole'!F13</f>
        <v>30</v>
      </c>
      <c r="G5" s="45">
        <f>'Bowlmor Nicole'!A13</f>
        <v>9</v>
      </c>
    </row>
    <row r="6" spans="2:11" ht="15" customHeight="1">
      <c r="B6" s="43" t="str">
        <f>'Bowlmor Nicole'!$A$1</f>
        <v>Bowlmor Nicole</v>
      </c>
      <c r="C6" s="43" t="str">
        <f>IF('Bowlmor Nicole'!C14="","",'Bowlmor Nicole'!C14)</f>
        <v>Noe Trejo</v>
      </c>
      <c r="D6" s="44">
        <f>'Bowlmor Nicole'!D14</f>
        <v>0.25</v>
      </c>
      <c r="E6" s="45">
        <f>'Bowlmor Nicole'!E14</f>
        <v>10</v>
      </c>
      <c r="F6" s="45">
        <f>'Bowlmor Nicole'!F14</f>
        <v>30</v>
      </c>
      <c r="G6" s="45">
        <f>'Bowlmor Nicole'!A14</f>
        <v>11</v>
      </c>
    </row>
    <row r="7" spans="2:11" ht="15" customHeight="1">
      <c r="B7" s="43" t="str">
        <f>'Bowlmor Nicole'!$A$1</f>
        <v>Bowlmor Nicole</v>
      </c>
      <c r="C7" s="43" t="str">
        <f>IF('Bowlmor Nicole'!C15="","",'Bowlmor Nicole'!C15)</f>
        <v>Matthew Keelan</v>
      </c>
      <c r="D7" s="44">
        <f>'Bowlmor Nicole'!D15</f>
        <v>0.35</v>
      </c>
      <c r="E7" s="45">
        <f>'Bowlmor Nicole'!E15</f>
        <v>14</v>
      </c>
      <c r="F7" s="45">
        <f>'Bowlmor Nicole'!F15</f>
        <v>26</v>
      </c>
      <c r="G7" s="45">
        <f>'Bowlmor Nicole'!A15</f>
        <v>11</v>
      </c>
    </row>
    <row r="8" spans="2:11" ht="15" customHeight="1">
      <c r="B8" s="43" t="str">
        <f>'Bowlmor Nicole'!$A$1</f>
        <v>Bowlmor Nicole</v>
      </c>
      <c r="C8" s="43" t="str">
        <f>IF('Bowlmor Nicole'!C16="","",'Bowlmor Nicole'!C16)</f>
        <v>Daniel Martinez</v>
      </c>
      <c r="D8" s="44">
        <f>'Bowlmor Nicole'!D16</f>
        <v>0.11764705882352941</v>
      </c>
      <c r="E8" s="45">
        <f>'Bowlmor Nicole'!E16</f>
        <v>4</v>
      </c>
      <c r="F8" s="45">
        <f>'Bowlmor Nicole'!F16</f>
        <v>30</v>
      </c>
      <c r="G8" s="45">
        <f>'Bowlmor Nicole'!A16</f>
        <v>17</v>
      </c>
    </row>
    <row r="9" spans="2:11" ht="15" customHeight="1">
      <c r="B9" s="43" t="str">
        <f>'Bowlmor Nicole'!$A$1</f>
        <v>Bowlmor Nicole</v>
      </c>
      <c r="C9" s="43" t="str">
        <f>IF('Bowlmor Nicole'!C17="","",'Bowlmor Nicole'!C17)</f>
        <v>Isaiah Castro</v>
      </c>
      <c r="D9" s="44">
        <f>'Bowlmor Nicole'!D17</f>
        <v>0.47826086956521741</v>
      </c>
      <c r="E9" s="45">
        <f>'Bowlmor Nicole'!E17</f>
        <v>22</v>
      </c>
      <c r="F9" s="45">
        <f>'Bowlmor Nicole'!F17</f>
        <v>24</v>
      </c>
      <c r="G9" s="45">
        <f>'Bowlmor Nicole'!A17</f>
        <v>5</v>
      </c>
    </row>
    <row r="10" spans="2:11" ht="15" customHeight="1">
      <c r="B10" s="43" t="str">
        <f>'Bowlmor Nicole'!$A$1</f>
        <v>Bowlmor Nicole</v>
      </c>
      <c r="C10" s="43" t="str">
        <f>IF('Bowlmor Nicole'!C18="","",'Bowlmor Nicole'!C18)</f>
        <v>Matt Keelan</v>
      </c>
      <c r="D10" s="44">
        <f>'Bowlmor Nicole'!D18</f>
        <v>0.33333333333333331</v>
      </c>
      <c r="E10" s="45">
        <f>'Bowlmor Nicole'!E18</f>
        <v>2</v>
      </c>
      <c r="F10" s="45">
        <f>'Bowlmor Nicole'!F18</f>
        <v>4</v>
      </c>
      <c r="G10" s="45">
        <f>'Bowlmor Nicole'!A18</f>
        <v>45</v>
      </c>
    </row>
    <row r="11" spans="2:11" ht="15" customHeight="1">
      <c r="B11" s="43" t="str">
        <f>'Bowlmor Nicole'!$A$1</f>
        <v>Bowlmor Nicole</v>
      </c>
      <c r="C11" s="43" t="str">
        <f>IF('Bowlmor Nicole'!C19="","",'Bowlmor Nicole'!C19)</f>
        <v/>
      </c>
      <c r="D11" s="44">
        <f>'Bowlmor Nicole'!D19</f>
        <v>0</v>
      </c>
      <c r="E11" s="45">
        <f>'Bowlmor Nicole'!E19</f>
        <v>0</v>
      </c>
      <c r="F11" s="45">
        <f>'Bowlmor Nicole'!F19</f>
        <v>0</v>
      </c>
      <c r="G11" s="45">
        <f>'Bowlmor Nicole'!A19</f>
        <v>51</v>
      </c>
    </row>
    <row r="12" spans="2:11" ht="15" customHeight="1">
      <c r="B12" s="43" t="str">
        <f>'Bowlmor Nicole'!$A$1</f>
        <v>Bowlmor Nicole</v>
      </c>
      <c r="C12" s="43" t="str">
        <f>IF('Bowlmor Nicole'!C20="","",'Bowlmor Nicole'!C20)</f>
        <v/>
      </c>
      <c r="D12" s="44">
        <f>'Bowlmor Nicole'!D20</f>
        <v>0</v>
      </c>
      <c r="E12" s="45">
        <f>'Bowlmor Nicole'!E20</f>
        <v>0</v>
      </c>
      <c r="F12" s="45">
        <f>'Bowlmor Nicole'!F20</f>
        <v>0</v>
      </c>
      <c r="G12" s="45">
        <f>'Bowlmor Nicole'!A20</f>
        <v>51</v>
      </c>
    </row>
    <row r="13" spans="2:11" ht="15" customHeight="1">
      <c r="B13" s="43" t="str">
        <f>'Bowlmor Nicole'!$A$1</f>
        <v>Bowlmor Nicole</v>
      </c>
      <c r="C13" s="43" t="str">
        <f>IF('Bowlmor Nicole'!C21="","",'Bowlmor Nicole'!C21)</f>
        <v/>
      </c>
      <c r="D13" s="44">
        <f>'Bowlmor Nicole'!D21</f>
        <v>0</v>
      </c>
      <c r="E13" s="45">
        <f>'Bowlmor Nicole'!E21</f>
        <v>0</v>
      </c>
      <c r="F13" s="45">
        <f>'Bowlmor Nicole'!F21</f>
        <v>0</v>
      </c>
      <c r="G13" s="45">
        <f>'Bowlmor Nicole'!A21</f>
        <v>51</v>
      </c>
    </row>
    <row r="14" spans="2:11" ht="15" customHeight="1">
      <c r="B14" s="43" t="str">
        <f>'Bowlmor Nicole'!$A$1</f>
        <v>Bowlmor Nicole</v>
      </c>
      <c r="C14" s="43" t="str">
        <f>IF('Bowlmor Nicole'!C22="","",'Bowlmor Nicole'!C22)</f>
        <v/>
      </c>
      <c r="D14" s="44">
        <f>'Bowlmor Nicole'!D22</f>
        <v>0</v>
      </c>
      <c r="E14" s="45">
        <f>'Bowlmor Nicole'!E22</f>
        <v>0</v>
      </c>
      <c r="F14" s="45">
        <f>'Bowlmor Nicole'!F22</f>
        <v>0</v>
      </c>
      <c r="G14" s="45">
        <f>'Bowlmor Nicole'!A22</f>
        <v>51</v>
      </c>
    </row>
    <row r="15" spans="2:11" ht="15" customHeight="1">
      <c r="B15" s="43" t="str">
        <f>'Bowlmor Nicole'!$A$1</f>
        <v>Bowlmor Nicole</v>
      </c>
      <c r="C15" s="43" t="str">
        <f>IF('Bowlmor Nicole'!C23="","",'Bowlmor Nicole'!C23)</f>
        <v/>
      </c>
      <c r="D15" s="44">
        <f>'Bowlmor Nicole'!D23</f>
        <v>0</v>
      </c>
      <c r="E15" s="45">
        <f>'Bowlmor Nicole'!E23</f>
        <v>0</v>
      </c>
      <c r="F15" s="45">
        <f>'Bowlmor Nicole'!F23</f>
        <v>0</v>
      </c>
      <c r="G15" s="45">
        <f>'Bowlmor Nicole'!A23</f>
        <v>51</v>
      </c>
    </row>
    <row r="16" spans="2:11" ht="15" customHeight="1">
      <c r="B16" s="43" t="str">
        <f>'Bowlmor Nicole'!$A$1</f>
        <v>Bowlmor Nicole</v>
      </c>
      <c r="C16" s="43" t="str">
        <f>IF('Bowlmor Nicole'!C24="","",'Bowlmor Nicole'!C24)</f>
        <v/>
      </c>
      <c r="D16" s="44">
        <f>'Bowlmor Nicole'!D24</f>
        <v>0</v>
      </c>
      <c r="E16" s="45">
        <f>'Bowlmor Nicole'!E24</f>
        <v>0</v>
      </c>
      <c r="F16" s="45">
        <f>'Bowlmor Nicole'!F24</f>
        <v>0</v>
      </c>
      <c r="G16" s="45">
        <f>'Bowlmor Nicole'!A24</f>
        <v>51</v>
      </c>
    </row>
    <row r="17" spans="2:7" ht="15" customHeight="1">
      <c r="B17" s="43" t="str">
        <f>'Bowlmor Nicole'!$A$1</f>
        <v>Bowlmor Nicole</v>
      </c>
      <c r="C17" s="43" t="str">
        <f>IF('Bowlmor Nicole'!C25="","",'Bowlmor Nicole'!C25)</f>
        <v/>
      </c>
      <c r="D17" s="44">
        <f>'Bowlmor Nicole'!D25</f>
        <v>0</v>
      </c>
      <c r="E17" s="45">
        <f>'Bowlmor Nicole'!E25</f>
        <v>0</v>
      </c>
      <c r="F17" s="45">
        <f>'Bowlmor Nicole'!F25</f>
        <v>0</v>
      </c>
      <c r="G17" s="45">
        <f>'Bowlmor Nicole'!A25</f>
        <v>51</v>
      </c>
    </row>
    <row r="18" spans="2:7" ht="15" customHeight="1">
      <c r="B18" s="43" t="str">
        <f>'Bowlmor Nicole'!$A$1</f>
        <v>Bowlmor Nicole</v>
      </c>
      <c r="C18" s="43" t="str">
        <f>IF('Bowlmor Nicole'!C26="","",'Bowlmor Nicole'!C26)</f>
        <v/>
      </c>
      <c r="D18" s="44">
        <f>'Bowlmor Nicole'!D26</f>
        <v>0</v>
      </c>
      <c r="E18" s="45">
        <f>'Bowlmor Nicole'!E26</f>
        <v>0</v>
      </c>
      <c r="F18" s="45">
        <f>'Bowlmor Nicole'!F26</f>
        <v>0</v>
      </c>
      <c r="G18" s="45">
        <f>'Bowlmor Nicole'!A26</f>
        <v>51</v>
      </c>
    </row>
    <row r="19" spans="2:7" ht="15" customHeight="1">
      <c r="B19" s="43" t="str">
        <f>'Bowlmor Nicole'!$A$1</f>
        <v>Bowlmor Nicole</v>
      </c>
      <c r="C19" s="43" t="str">
        <f>IF('Bowlmor Nicole'!C27="","",'Bowlmor Nicole'!C27)</f>
        <v/>
      </c>
      <c r="D19" s="44">
        <f>'Bowlmor Nicole'!D27</f>
        <v>0</v>
      </c>
      <c r="E19" s="45">
        <f>'Bowlmor Nicole'!E27</f>
        <v>0</v>
      </c>
      <c r="F19" s="45">
        <f>'Bowlmor Nicole'!F27</f>
        <v>0</v>
      </c>
      <c r="G19" s="45">
        <f>'Bowlmor Nicole'!A27</f>
        <v>51</v>
      </c>
    </row>
    <row r="20" spans="2:7" ht="15" customHeight="1">
      <c r="B20" s="43" t="str">
        <f>'Bowlmor Nicole'!$A$1</f>
        <v>Bowlmor Nicole</v>
      </c>
      <c r="C20" s="43" t="str">
        <f>IF('Bowlmor Nicole'!C28="","",'Bowlmor Nicole'!C28)</f>
        <v/>
      </c>
      <c r="D20" s="44">
        <f>'Bowlmor Nicole'!D28</f>
        <v>0</v>
      </c>
      <c r="E20" s="45">
        <f>'Bowlmor Nicole'!E28</f>
        <v>0</v>
      </c>
      <c r="F20" s="45">
        <f>'Bowlmor Nicole'!F28</f>
        <v>0</v>
      </c>
      <c r="G20" s="45">
        <f>'Bowlmor Nicole'!A28</f>
        <v>51</v>
      </c>
    </row>
    <row r="21" spans="2:7" ht="15" customHeight="1">
      <c r="B21" s="43" t="str">
        <f>'Bowlmor Nicole'!$A$1</f>
        <v>Bowlmor Nicole</v>
      </c>
      <c r="C21" s="43" t="str">
        <f>IF('Bowlmor Nicole'!C29="","",'Bowlmor Nicole'!C29)</f>
        <v/>
      </c>
      <c r="D21" s="44">
        <f>'Bowlmor Nicole'!D29</f>
        <v>0</v>
      </c>
      <c r="E21" s="45">
        <f>'Bowlmor Nicole'!E29</f>
        <v>0</v>
      </c>
      <c r="F21" s="45">
        <f>'Bowlmor Nicole'!F29</f>
        <v>0</v>
      </c>
      <c r="G21" s="45">
        <f>'Bowlmor Nicole'!A29</f>
        <v>51</v>
      </c>
    </row>
    <row r="22" spans="2:7" ht="15" customHeight="1">
      <c r="B22" s="43" t="str">
        <f>'Bowlmor Nicole'!$A$1</f>
        <v>Bowlmor Nicole</v>
      </c>
      <c r="C22" s="43" t="str">
        <f>IF('Bowlmor Nicole'!C30="","",'Bowlmor Nicole'!C30)</f>
        <v/>
      </c>
      <c r="D22" s="44">
        <f>'Bowlmor Nicole'!D30</f>
        <v>0</v>
      </c>
      <c r="E22" s="45">
        <f>'Bowlmor Nicole'!E30</f>
        <v>0</v>
      </c>
      <c r="F22" s="45">
        <f>'Bowlmor Nicole'!F30</f>
        <v>0</v>
      </c>
      <c r="G22" s="45">
        <f>'Bowlmor Nicole'!A30</f>
        <v>51</v>
      </c>
    </row>
    <row r="23" spans="2:7" ht="15" customHeight="1">
      <c r="B23" s="43" t="str">
        <f>'Courts Armin'!$A$1</f>
        <v>Courts Armin</v>
      </c>
      <c r="C23" s="43" t="str">
        <f>IF('Courts Armin'!C11="","",'Courts Armin'!C11)</f>
        <v>Armin Avdic ©</v>
      </c>
      <c r="D23" s="44">
        <f>'Courts Armin'!D11</f>
        <v>0.68</v>
      </c>
      <c r="E23" s="45">
        <f>'Courts Armin'!E11</f>
        <v>34</v>
      </c>
      <c r="F23" s="45">
        <f>'Courts Armin'!F11</f>
        <v>16</v>
      </c>
      <c r="G23" s="45">
        <f>'Courts Armin'!A11</f>
        <v>1</v>
      </c>
    </row>
    <row r="24" spans="2:7" ht="15" customHeight="1">
      <c r="B24" s="43" t="str">
        <f>'Courts Armin'!$A$1</f>
        <v>Courts Armin</v>
      </c>
      <c r="C24" s="43" t="str">
        <f>IF('Courts Armin'!C12="","",'Courts Armin'!C12)</f>
        <v>Ritchie Price</v>
      </c>
      <c r="D24" s="44">
        <f>'Courts Armin'!D12</f>
        <v>0.63157894736842102</v>
      </c>
      <c r="E24" s="45">
        <f>'Courts Armin'!E12</f>
        <v>36</v>
      </c>
      <c r="F24" s="45">
        <f>'Courts Armin'!F12</f>
        <v>21</v>
      </c>
      <c r="G24" s="45">
        <f>'Courts Armin'!A12</f>
        <v>0</v>
      </c>
    </row>
    <row r="25" spans="2:7" ht="15" customHeight="1">
      <c r="B25" s="43" t="str">
        <f>'Courts Armin'!$A$1</f>
        <v>Courts Armin</v>
      </c>
      <c r="C25" s="43" t="str">
        <f>IF('Courts Armin'!C13="","",'Courts Armin'!C13)</f>
        <v>Joe Roman</v>
      </c>
      <c r="D25" s="44">
        <f>'Courts Armin'!D13</f>
        <v>0.48275862068965519</v>
      </c>
      <c r="E25" s="45">
        <f>'Courts Armin'!E13</f>
        <v>14</v>
      </c>
      <c r="F25" s="45">
        <f>'Courts Armin'!F13</f>
        <v>15</v>
      </c>
      <c r="G25" s="45">
        <f>'Courts Armin'!A13</f>
        <v>22</v>
      </c>
    </row>
    <row r="26" spans="2:7" ht="15" customHeight="1">
      <c r="B26" s="43" t="str">
        <f>'Courts Armin'!$A$1</f>
        <v>Courts Armin</v>
      </c>
      <c r="C26" s="43" t="str">
        <f>IF('Courts Armin'!C14="","",'Courts Armin'!C14)</f>
        <v>Edgar Madrid</v>
      </c>
      <c r="D26" s="44">
        <f>'Courts Armin'!D14</f>
        <v>0.75</v>
      </c>
      <c r="E26" s="45">
        <f>'Courts Armin'!E14</f>
        <v>45</v>
      </c>
      <c r="F26" s="45">
        <f>'Courts Armin'!F14</f>
        <v>15</v>
      </c>
      <c r="G26" s="45">
        <f>'Courts Armin'!A14</f>
        <v>0</v>
      </c>
    </row>
    <row r="27" spans="2:7" ht="15" customHeight="1">
      <c r="B27" s="43" t="str">
        <f>'Courts Armin'!$A$1</f>
        <v>Courts Armin</v>
      </c>
      <c r="C27" s="43" t="str">
        <f>IF('Courts Armin'!C15="","",'Courts Armin'!C15)</f>
        <v>Julio Moreno</v>
      </c>
      <c r="D27" s="44">
        <f>'Courts Armin'!D15</f>
        <v>0.79032258064516125</v>
      </c>
      <c r="E27" s="45">
        <f>'Courts Armin'!E15</f>
        <v>49</v>
      </c>
      <c r="F27" s="45">
        <f>'Courts Armin'!F15</f>
        <v>13</v>
      </c>
      <c r="G27" s="45">
        <f>'Courts Armin'!A15</f>
        <v>0</v>
      </c>
    </row>
    <row r="28" spans="2:7" ht="15" customHeight="1">
      <c r="B28" s="43" t="str">
        <f>'Courts Armin'!$A$1</f>
        <v>Courts Armin</v>
      </c>
      <c r="C28" s="43" t="str">
        <f>IF('Courts Armin'!C16="","",'Courts Armin'!C16)</f>
        <v>Alex Lara</v>
      </c>
      <c r="D28" s="44">
        <f>'Courts Armin'!D16</f>
        <v>0.73076923076923073</v>
      </c>
      <c r="E28" s="45">
        <f>'Courts Armin'!E16</f>
        <v>38</v>
      </c>
      <c r="F28" s="45">
        <f>'Courts Armin'!F16</f>
        <v>14</v>
      </c>
      <c r="G28" s="45">
        <f>'Courts Armin'!A16</f>
        <v>0</v>
      </c>
    </row>
    <row r="29" spans="2:7" ht="15" customHeight="1">
      <c r="B29" s="43" t="str">
        <f>'Courts Armin'!$A$1</f>
        <v>Courts Armin</v>
      </c>
      <c r="C29" s="43" t="str">
        <f>IF('Courts Armin'!C17="","",'Courts Armin'!C17)</f>
        <v>Mitch Weltbach</v>
      </c>
      <c r="D29" s="44">
        <f>'Courts Armin'!D17</f>
        <v>0.75</v>
      </c>
      <c r="E29" s="45">
        <f>'Courts Armin'!E17</f>
        <v>3</v>
      </c>
      <c r="F29" s="45">
        <f>'Courts Armin'!F17</f>
        <v>1</v>
      </c>
      <c r="G29" s="45">
        <f>'Courts Armin'!A17</f>
        <v>47</v>
      </c>
    </row>
    <row r="30" spans="2:7" ht="15" customHeight="1">
      <c r="B30" s="43" t="str">
        <f>'Courts Armin'!$A$1</f>
        <v>Courts Armin</v>
      </c>
      <c r="C30" s="43" t="str">
        <f>IF('Courts Armin'!C18="","",'Courts Armin'!C18)</f>
        <v>Johny Dick</v>
      </c>
      <c r="D30" s="44">
        <f>'Courts Armin'!D18</f>
        <v>0.5</v>
      </c>
      <c r="E30" s="45">
        <f>'Courts Armin'!E18</f>
        <v>2</v>
      </c>
      <c r="F30" s="45">
        <f>'Courts Armin'!F18</f>
        <v>2</v>
      </c>
      <c r="G30" s="45">
        <f>'Courts Armin'!A18</f>
        <v>47</v>
      </c>
    </row>
    <row r="31" spans="2:7" ht="15" customHeight="1">
      <c r="B31" s="43" t="str">
        <f>'Courts Armin'!$A$1</f>
        <v>Courts Armin</v>
      </c>
      <c r="C31" s="43" t="str">
        <f>IF('Courts Armin'!C19="","",'Courts Armin'!C19)</f>
        <v>Johnny Martinez</v>
      </c>
      <c r="D31" s="44">
        <f>'Courts Armin'!D19</f>
        <v>0</v>
      </c>
      <c r="E31" s="45">
        <f>'Courts Armin'!E19</f>
        <v>0</v>
      </c>
      <c r="F31" s="45">
        <f>'Courts Armin'!F19</f>
        <v>2</v>
      </c>
      <c r="G31" s="45">
        <f>'Courts Armin'!A19</f>
        <v>49</v>
      </c>
    </row>
    <row r="32" spans="2:7" ht="15" customHeight="1">
      <c r="B32" s="43" t="str">
        <f>'Courts Armin'!$A$1</f>
        <v>Courts Armin</v>
      </c>
      <c r="C32" s="43" t="str">
        <f>IF('Courts Armin'!C20="","",'Courts Armin'!C20)</f>
        <v/>
      </c>
      <c r="D32" s="44">
        <f>'Courts Armin'!D20</f>
        <v>0</v>
      </c>
      <c r="E32" s="45">
        <f>'Courts Armin'!E20</f>
        <v>0</v>
      </c>
      <c r="F32" s="45">
        <f>'Courts Armin'!F20</f>
        <v>0</v>
      </c>
      <c r="G32" s="45">
        <f>'Courts Armin'!A20</f>
        <v>51</v>
      </c>
    </row>
    <row r="33" spans="2:7" ht="15" customHeight="1">
      <c r="B33" s="43" t="str">
        <f>'Courts Armin'!$A$1</f>
        <v>Courts Armin</v>
      </c>
      <c r="C33" s="43" t="str">
        <f>IF('Courts Armin'!C21="","",'Courts Armin'!C21)</f>
        <v/>
      </c>
      <c r="D33" s="44">
        <f>'Courts Armin'!D21</f>
        <v>0</v>
      </c>
      <c r="E33" s="45">
        <f>'Courts Armin'!E21</f>
        <v>0</v>
      </c>
      <c r="F33" s="45">
        <f>'Courts Armin'!F21</f>
        <v>0</v>
      </c>
      <c r="G33" s="45">
        <f>'Courts Armin'!A21</f>
        <v>51</v>
      </c>
    </row>
    <row r="34" spans="2:7" ht="15" customHeight="1">
      <c r="B34" s="43" t="str">
        <f>'Courts Armin'!$A$1</f>
        <v>Courts Armin</v>
      </c>
      <c r="C34" s="43" t="str">
        <f>IF('Courts Armin'!C22="","",'Courts Armin'!C22)</f>
        <v/>
      </c>
      <c r="D34" s="44">
        <f>'Courts Armin'!D22</f>
        <v>0</v>
      </c>
      <c r="E34" s="45">
        <f>'Courts Armin'!E22</f>
        <v>0</v>
      </c>
      <c r="F34" s="45">
        <f>'Courts Armin'!F22</f>
        <v>0</v>
      </c>
      <c r="G34" s="45">
        <f>'Courts Armin'!A22</f>
        <v>51</v>
      </c>
    </row>
    <row r="35" spans="2:7" ht="15" customHeight="1">
      <c r="B35" s="43" t="str">
        <f>'Courts Armin'!$A$1</f>
        <v>Courts Armin</v>
      </c>
      <c r="C35" s="43" t="str">
        <f>IF('Courts Armin'!C23="","",'Courts Armin'!C23)</f>
        <v/>
      </c>
      <c r="D35" s="44">
        <f>'Courts Armin'!D23</f>
        <v>0</v>
      </c>
      <c r="E35" s="45">
        <f>'Courts Armin'!E23</f>
        <v>0</v>
      </c>
      <c r="F35" s="45">
        <f>'Courts Armin'!F23</f>
        <v>0</v>
      </c>
      <c r="G35" s="45">
        <f>'Courts Armin'!A23</f>
        <v>51</v>
      </c>
    </row>
    <row r="36" spans="2:7" ht="15" customHeight="1">
      <c r="B36" s="43" t="str">
        <f>'Courts Armin'!$A$1</f>
        <v>Courts Armin</v>
      </c>
      <c r="C36" s="43" t="str">
        <f>IF('Courts Armin'!C24="","",'Courts Armin'!C24)</f>
        <v/>
      </c>
      <c r="D36" s="44">
        <f>'Courts Armin'!D24</f>
        <v>0</v>
      </c>
      <c r="E36" s="45">
        <f>'Courts Armin'!E24</f>
        <v>0</v>
      </c>
      <c r="F36" s="45">
        <f>'Courts Armin'!F24</f>
        <v>0</v>
      </c>
      <c r="G36" s="45">
        <f>'Courts Armin'!A24</f>
        <v>51</v>
      </c>
    </row>
    <row r="37" spans="2:7" ht="15" customHeight="1">
      <c r="B37" s="43" t="str">
        <f>'Courts Armin'!$A$1</f>
        <v>Courts Armin</v>
      </c>
      <c r="C37" s="43" t="str">
        <f>IF('Courts Armin'!C25="","",'Courts Armin'!C25)</f>
        <v/>
      </c>
      <c r="D37" s="44">
        <f>'Courts Armin'!D25</f>
        <v>0</v>
      </c>
      <c r="E37" s="45">
        <f>'Courts Armin'!E25</f>
        <v>0</v>
      </c>
      <c r="F37" s="45">
        <f>'Courts Armin'!F25</f>
        <v>0</v>
      </c>
      <c r="G37" s="45">
        <f>'Courts Armin'!A25</f>
        <v>51</v>
      </c>
    </row>
    <row r="38" spans="2:7" ht="15" customHeight="1">
      <c r="B38" s="43" t="str">
        <f>'Courts Armin'!$A$1</f>
        <v>Courts Armin</v>
      </c>
      <c r="C38" s="43" t="str">
        <f>IF('Courts Armin'!C26="","",'Courts Armin'!C26)</f>
        <v/>
      </c>
      <c r="D38" s="44">
        <f>'Courts Armin'!D26</f>
        <v>0</v>
      </c>
      <c r="E38" s="45">
        <f>'Courts Armin'!E26</f>
        <v>0</v>
      </c>
      <c r="F38" s="45">
        <f>'Courts Armin'!F26</f>
        <v>0</v>
      </c>
      <c r="G38" s="45">
        <f>'Courts Armin'!A26</f>
        <v>51</v>
      </c>
    </row>
    <row r="39" spans="2:7" ht="15" customHeight="1">
      <c r="B39" s="43" t="str">
        <f>'Courts Armin'!$A$1</f>
        <v>Courts Armin</v>
      </c>
      <c r="C39" s="43" t="str">
        <f>IF('Courts Armin'!C27="","",'Courts Armin'!C27)</f>
        <v/>
      </c>
      <c r="D39" s="44">
        <f>'Courts Armin'!D27</f>
        <v>0</v>
      </c>
      <c r="E39" s="45">
        <f>'Courts Armin'!E27</f>
        <v>0</v>
      </c>
      <c r="F39" s="45">
        <f>'Courts Armin'!F27</f>
        <v>0</v>
      </c>
      <c r="G39" s="45">
        <f>'Courts Armin'!A27</f>
        <v>51</v>
      </c>
    </row>
    <row r="40" spans="2:7" ht="15" customHeight="1">
      <c r="B40" s="43" t="str">
        <f>'Courts Armin'!$A$1</f>
        <v>Courts Armin</v>
      </c>
      <c r="C40" s="43" t="str">
        <f>IF('Courts Armin'!C28="","",'Courts Armin'!C28)</f>
        <v/>
      </c>
      <c r="D40" s="44">
        <f>'Courts Armin'!D28</f>
        <v>0</v>
      </c>
      <c r="E40" s="45">
        <f>'Courts Armin'!E28</f>
        <v>0</v>
      </c>
      <c r="F40" s="45">
        <f>'Courts Armin'!F28</f>
        <v>0</v>
      </c>
      <c r="G40" s="45">
        <f>'Courts Armin'!A28</f>
        <v>51</v>
      </c>
    </row>
    <row r="41" spans="2:7" ht="15" customHeight="1">
      <c r="B41" s="43" t="str">
        <f>'Courts Armin'!$A$1</f>
        <v>Courts Armin</v>
      </c>
      <c r="C41" s="43" t="str">
        <f>IF('Courts Armin'!C29="","",'Courts Armin'!C29)</f>
        <v/>
      </c>
      <c r="D41" s="44">
        <f>'Courts Armin'!D29</f>
        <v>0</v>
      </c>
      <c r="E41" s="45">
        <f>'Courts Armin'!E29</f>
        <v>0</v>
      </c>
      <c r="F41" s="45">
        <f>'Courts Armin'!F29</f>
        <v>0</v>
      </c>
      <c r="G41" s="45">
        <f>'Courts Armin'!A29</f>
        <v>51</v>
      </c>
    </row>
    <row r="42" spans="2:7" ht="15" customHeight="1">
      <c r="B42" s="43" t="str">
        <f>'Courts Armin'!$A$1</f>
        <v>Courts Armin</v>
      </c>
      <c r="C42" s="43" t="str">
        <f>IF('Courts Armin'!C30="","",'Courts Armin'!C30)</f>
        <v/>
      </c>
      <c r="D42" s="44">
        <f>'Courts Armin'!D30</f>
        <v>0</v>
      </c>
      <c r="E42" s="45">
        <f>'Courts Armin'!E30</f>
        <v>0</v>
      </c>
      <c r="F42" s="45">
        <f>'Courts Armin'!F30</f>
        <v>0</v>
      </c>
      <c r="G42" s="45">
        <f>'Courts Armin'!A30</f>
        <v>51</v>
      </c>
    </row>
    <row r="43" spans="2:7" ht="15" customHeight="1">
      <c r="B43" s="43" t="str">
        <f>'Keyes David'!$A$1</f>
        <v>Keyes David</v>
      </c>
      <c r="C43" s="43" t="str">
        <f>IF('Keyes David'!C11="","",'Keyes David'!C11)</f>
        <v>David Diaz ©</v>
      </c>
      <c r="D43" s="44">
        <f>'Keyes David'!D11</f>
        <v>0.5</v>
      </c>
      <c r="E43" s="45">
        <f>'Keyes David'!E11</f>
        <v>27</v>
      </c>
      <c r="F43" s="45">
        <f>'Keyes David'!F11</f>
        <v>27</v>
      </c>
      <c r="G43" s="45">
        <f>'Keyes David'!A11</f>
        <v>0</v>
      </c>
    </row>
    <row r="44" spans="2:7" ht="15" customHeight="1">
      <c r="B44" s="43" t="str">
        <f>'Keyes David'!$A$1</f>
        <v>Keyes David</v>
      </c>
      <c r="C44" s="43" t="str">
        <f>IF('Keyes David'!C12="","",'Keyes David'!C12)</f>
        <v>Branden Flores</v>
      </c>
      <c r="D44" s="44">
        <f>'Keyes David'!D12</f>
        <v>0.52380952380952384</v>
      </c>
      <c r="E44" s="45">
        <f>'Keyes David'!E12</f>
        <v>22</v>
      </c>
      <c r="F44" s="45">
        <f>'Keyes David'!F12</f>
        <v>20</v>
      </c>
      <c r="G44" s="45">
        <f>'Keyes David'!A12</f>
        <v>9</v>
      </c>
    </row>
    <row r="45" spans="2:7" ht="15" customHeight="1">
      <c r="B45" s="43" t="str">
        <f>'Keyes David'!$A$1</f>
        <v>Keyes David</v>
      </c>
      <c r="C45" s="43" t="str">
        <f>IF('Keyes David'!C13="","",'Keyes David'!C13)</f>
        <v>Ed Blanco</v>
      </c>
      <c r="D45" s="44">
        <f>'Keyes David'!D13</f>
        <v>0.75</v>
      </c>
      <c r="E45" s="45">
        <f>'Keyes David'!E13</f>
        <v>45</v>
      </c>
      <c r="F45" s="45">
        <f>'Keyes David'!F13</f>
        <v>15</v>
      </c>
      <c r="G45" s="45">
        <f>'Keyes David'!A13</f>
        <v>0</v>
      </c>
    </row>
    <row r="46" spans="2:7" ht="15" customHeight="1">
      <c r="B46" s="43" t="str">
        <f>'Keyes David'!$A$1</f>
        <v>Keyes David</v>
      </c>
      <c r="C46" s="43" t="str">
        <f>IF('Keyes David'!C14="","",'Keyes David'!C14)</f>
        <v>Leo Niasar</v>
      </c>
      <c r="D46" s="44">
        <f>'Keyes David'!D14</f>
        <v>0.42857142857142855</v>
      </c>
      <c r="E46" s="45">
        <f>'Keyes David'!E14</f>
        <v>6</v>
      </c>
      <c r="F46" s="45">
        <f>'Keyes David'!F14</f>
        <v>8</v>
      </c>
      <c r="G46" s="45">
        <f>'Keyes David'!A14</f>
        <v>37</v>
      </c>
    </row>
    <row r="47" spans="2:7" ht="15" customHeight="1">
      <c r="B47" s="43" t="str">
        <f>'Keyes David'!$A$1</f>
        <v>Keyes David</v>
      </c>
      <c r="C47" s="43" t="str">
        <f>IF('Keyes David'!C15="","",'Keyes David'!C15)</f>
        <v>Karin Macias (F)</v>
      </c>
      <c r="D47" s="44">
        <f>'Keyes David'!D15</f>
        <v>0.51666666666666672</v>
      </c>
      <c r="E47" s="45">
        <f>'Keyes David'!E15</f>
        <v>31</v>
      </c>
      <c r="F47" s="45">
        <f>'Keyes David'!F15</f>
        <v>29</v>
      </c>
      <c r="G47" s="45">
        <f>'Keyes David'!A15</f>
        <v>0</v>
      </c>
    </row>
    <row r="48" spans="2:7" ht="15" customHeight="1">
      <c r="B48" s="43" t="str">
        <f>'Keyes David'!$A$1</f>
        <v>Keyes David</v>
      </c>
      <c r="C48" s="43" t="str">
        <f>IF('Keyes David'!C16="","",'Keyes David'!C16)</f>
        <v>Miguel Parbiaz</v>
      </c>
      <c r="D48" s="44">
        <f>'Keyes David'!D16</f>
        <v>0.25</v>
      </c>
      <c r="E48" s="45">
        <f>'Keyes David'!E16</f>
        <v>1</v>
      </c>
      <c r="F48" s="45">
        <f>'Keyes David'!F16</f>
        <v>3</v>
      </c>
      <c r="G48" s="45">
        <f>'Keyes David'!A16</f>
        <v>47</v>
      </c>
    </row>
    <row r="49" spans="2:7" ht="15" customHeight="1">
      <c r="B49" s="43" t="str">
        <f>'Keyes David'!$A$1</f>
        <v>Keyes David</v>
      </c>
      <c r="C49" s="43" t="str">
        <f>IF('Keyes David'!C17="","",'Keyes David'!C17)</f>
        <v>James Flores</v>
      </c>
      <c r="D49" s="44">
        <f>'Keyes David'!D17</f>
        <v>0.68518518518518523</v>
      </c>
      <c r="E49" s="45">
        <f>'Keyes David'!E17</f>
        <v>37</v>
      </c>
      <c r="F49" s="45">
        <f>'Keyes David'!F17</f>
        <v>17</v>
      </c>
      <c r="G49" s="45">
        <f>'Keyes David'!A17</f>
        <v>0</v>
      </c>
    </row>
    <row r="50" spans="2:7" ht="15" customHeight="1">
      <c r="B50" s="43" t="str">
        <f>'Keyes David'!$A$1</f>
        <v>Keyes David</v>
      </c>
      <c r="C50" s="43" t="str">
        <f>IF('Keyes David'!C18="","",'Keyes David'!C18)</f>
        <v>Rick ?</v>
      </c>
      <c r="D50" s="44">
        <f>'Keyes David'!D18</f>
        <v>0</v>
      </c>
      <c r="E50" s="45">
        <f>'Keyes David'!E18</f>
        <v>0</v>
      </c>
      <c r="F50" s="45">
        <f>'Keyes David'!F18</f>
        <v>3</v>
      </c>
      <c r="G50" s="45">
        <f>'Keyes David'!A18</f>
        <v>48</v>
      </c>
    </row>
    <row r="51" spans="2:7" ht="15" customHeight="1">
      <c r="B51" s="43" t="str">
        <f>'Keyes David'!$A$1</f>
        <v>Keyes David</v>
      </c>
      <c r="C51" s="43" t="str">
        <f>IF('Keyes David'!C19="","",'Keyes David'!C19)</f>
        <v>Dean ?</v>
      </c>
      <c r="D51" s="44">
        <f>'Keyes David'!D19</f>
        <v>0</v>
      </c>
      <c r="E51" s="45">
        <f>'Keyes David'!E19</f>
        <v>0</v>
      </c>
      <c r="F51" s="45">
        <f>'Keyes David'!F19</f>
        <v>1</v>
      </c>
      <c r="G51" s="45">
        <f>'Keyes David'!A19</f>
        <v>50</v>
      </c>
    </row>
    <row r="52" spans="2:7" ht="15" customHeight="1">
      <c r="B52" s="43" t="str">
        <f>'Keyes David'!$A$1</f>
        <v>Keyes David</v>
      </c>
      <c r="C52" s="43" t="str">
        <f>IF('Keyes David'!C20="","",'Keyes David'!C20)</f>
        <v>James Coats</v>
      </c>
      <c r="D52" s="44">
        <f>'Keyes David'!D20</f>
        <v>0.5714285714285714</v>
      </c>
      <c r="E52" s="45">
        <f>'Keyes David'!E20</f>
        <v>16</v>
      </c>
      <c r="F52" s="45">
        <f>'Keyes David'!F20</f>
        <v>12</v>
      </c>
      <c r="G52" s="45">
        <f>'Keyes David'!A20</f>
        <v>23</v>
      </c>
    </row>
    <row r="53" spans="2:7" ht="15" customHeight="1">
      <c r="B53" s="43" t="str">
        <f>'Keyes David'!$A$1</f>
        <v>Keyes David</v>
      </c>
      <c r="C53" s="43" t="str">
        <f>IF('Keyes David'!C21="","",'Keyes David'!C21)</f>
        <v/>
      </c>
      <c r="D53" s="44">
        <f>'Keyes David'!D21</f>
        <v>0</v>
      </c>
      <c r="E53" s="45">
        <f>'Keyes David'!E21</f>
        <v>0</v>
      </c>
      <c r="F53" s="45">
        <f>'Keyes David'!F21</f>
        <v>0</v>
      </c>
      <c r="G53" s="45">
        <f>'Keyes David'!A21</f>
        <v>51</v>
      </c>
    </row>
    <row r="54" spans="2:7" ht="15" customHeight="1">
      <c r="B54" s="43" t="str">
        <f>'Keyes David'!$A$1</f>
        <v>Keyes David</v>
      </c>
      <c r="C54" s="43" t="str">
        <f>IF('Keyes David'!C22="","",'Keyes David'!C22)</f>
        <v/>
      </c>
      <c r="D54" s="44">
        <f>'Keyes David'!D22</f>
        <v>0</v>
      </c>
      <c r="E54" s="45">
        <f>'Keyes David'!E22</f>
        <v>0</v>
      </c>
      <c r="F54" s="45">
        <f>'Keyes David'!F22</f>
        <v>0</v>
      </c>
      <c r="G54" s="45">
        <f>'Keyes David'!A22</f>
        <v>51</v>
      </c>
    </row>
    <row r="55" spans="2:7" ht="15" customHeight="1">
      <c r="B55" s="43" t="str">
        <f>'Keyes David'!$A$1</f>
        <v>Keyes David</v>
      </c>
      <c r="C55" s="43" t="str">
        <f>IF('Keyes David'!C23="","",'Keyes David'!C23)</f>
        <v/>
      </c>
      <c r="D55" s="44">
        <f>'Keyes David'!D23</f>
        <v>0</v>
      </c>
      <c r="E55" s="45">
        <f>'Keyes David'!E23</f>
        <v>0</v>
      </c>
      <c r="F55" s="45">
        <f>'Keyes David'!F23</f>
        <v>0</v>
      </c>
      <c r="G55" s="45">
        <f>'Keyes David'!A23</f>
        <v>51</v>
      </c>
    </row>
    <row r="56" spans="2:7" ht="15" customHeight="1">
      <c r="B56" s="43" t="str">
        <f>'Keyes David'!$A$1</f>
        <v>Keyes David</v>
      </c>
      <c r="C56" s="43" t="str">
        <f>IF('Keyes David'!C24="","",'Keyes David'!C24)</f>
        <v/>
      </c>
      <c r="D56" s="44">
        <f>'Keyes David'!D24</f>
        <v>0</v>
      </c>
      <c r="E56" s="45">
        <f>'Keyes David'!E24</f>
        <v>0</v>
      </c>
      <c r="F56" s="45">
        <f>'Keyes David'!F24</f>
        <v>0</v>
      </c>
      <c r="G56" s="45">
        <f>'Keyes David'!A24</f>
        <v>51</v>
      </c>
    </row>
    <row r="57" spans="2:7" ht="15" customHeight="1">
      <c r="B57" s="43" t="str">
        <f>'Keyes David'!$A$1</f>
        <v>Keyes David</v>
      </c>
      <c r="C57" s="43" t="str">
        <f>IF('Keyes David'!C25="","",'Keyes David'!C25)</f>
        <v/>
      </c>
      <c r="D57" s="44">
        <f>'Keyes David'!D25</f>
        <v>0</v>
      </c>
      <c r="E57" s="45">
        <f>'Keyes David'!E25</f>
        <v>0</v>
      </c>
      <c r="F57" s="45">
        <f>'Keyes David'!F25</f>
        <v>0</v>
      </c>
      <c r="G57" s="45">
        <f>'Keyes David'!A25</f>
        <v>51</v>
      </c>
    </row>
    <row r="58" spans="2:7" ht="15" customHeight="1">
      <c r="B58" s="43" t="str">
        <f>'Keyes David'!$A$1</f>
        <v>Keyes David</v>
      </c>
      <c r="C58" s="43" t="str">
        <f>IF('Keyes David'!C26="","",'Keyes David'!C26)</f>
        <v/>
      </c>
      <c r="D58" s="44">
        <f>'Keyes David'!D26</f>
        <v>0</v>
      </c>
      <c r="E58" s="45">
        <f>'Keyes David'!E26</f>
        <v>0</v>
      </c>
      <c r="F58" s="45">
        <f>'Keyes David'!F26</f>
        <v>0</v>
      </c>
      <c r="G58" s="45">
        <f>'Keyes David'!A26</f>
        <v>51</v>
      </c>
    </row>
    <row r="59" spans="2:7" ht="15" customHeight="1">
      <c r="B59" s="43" t="str">
        <f>'Keyes David'!$A$1</f>
        <v>Keyes David</v>
      </c>
      <c r="C59" s="43" t="str">
        <f>IF('Keyes David'!C27="","",'Keyes David'!C27)</f>
        <v/>
      </c>
      <c r="D59" s="44">
        <f>'Keyes David'!D27</f>
        <v>0</v>
      </c>
      <c r="E59" s="45">
        <f>'Keyes David'!E27</f>
        <v>0</v>
      </c>
      <c r="F59" s="45">
        <f>'Keyes David'!F27</f>
        <v>0</v>
      </c>
      <c r="G59" s="45">
        <f>'Keyes David'!A27</f>
        <v>51</v>
      </c>
    </row>
    <row r="60" spans="2:7" ht="15" customHeight="1">
      <c r="B60" s="43" t="str">
        <f>'Keyes David'!$A$1</f>
        <v>Keyes David</v>
      </c>
      <c r="C60" s="43" t="str">
        <f>IF('Keyes David'!C28="","",'Keyes David'!C28)</f>
        <v/>
      </c>
      <c r="D60" s="44">
        <f>'Keyes David'!D28</f>
        <v>0</v>
      </c>
      <c r="E60" s="45">
        <f>'Keyes David'!E28</f>
        <v>0</v>
      </c>
      <c r="F60" s="45">
        <f>'Keyes David'!F28</f>
        <v>0</v>
      </c>
      <c r="G60" s="45">
        <f>'Keyes David'!A28</f>
        <v>51</v>
      </c>
    </row>
    <row r="61" spans="2:7" ht="15" customHeight="1">
      <c r="B61" s="43" t="str">
        <f>'Keyes David'!$A$1</f>
        <v>Keyes David</v>
      </c>
      <c r="C61" s="43" t="str">
        <f>IF('Keyes David'!C29="","",'Keyes David'!C29)</f>
        <v/>
      </c>
      <c r="D61" s="44">
        <f>'Keyes David'!D29</f>
        <v>0</v>
      </c>
      <c r="E61" s="45">
        <f>'Keyes David'!E29</f>
        <v>0</v>
      </c>
      <c r="F61" s="45">
        <f>'Keyes David'!F29</f>
        <v>0</v>
      </c>
      <c r="G61" s="45">
        <f>'Keyes David'!A29</f>
        <v>51</v>
      </c>
    </row>
    <row r="62" spans="2:7" ht="15" customHeight="1">
      <c r="B62" s="43" t="str">
        <f>'Keyes David'!$A$1</f>
        <v>Keyes David</v>
      </c>
      <c r="C62" s="43" t="str">
        <f>IF('Keyes David'!C30="","",'Keyes David'!C30)</f>
        <v/>
      </c>
      <c r="D62" s="44">
        <f>'Keyes David'!D30</f>
        <v>0</v>
      </c>
      <c r="E62" s="45">
        <f>'Keyes David'!E30</f>
        <v>0</v>
      </c>
      <c r="F62" s="45">
        <f>'Keyes David'!F30</f>
        <v>0</v>
      </c>
      <c r="G62" s="45">
        <f>'Keyes David'!A30</f>
        <v>51</v>
      </c>
    </row>
    <row r="63" spans="2:7" ht="15" customHeight="1">
      <c r="B63" s="43" t="str">
        <f>'Park Lane Monica'!$A$1</f>
        <v>Park Lane Monica</v>
      </c>
      <c r="C63" s="43" t="str">
        <f>IF('Park Lane Monica'!C11="","",'Park Lane Monica'!C11)</f>
        <v>Monica Villarreal © (F)</v>
      </c>
      <c r="D63" s="44">
        <f>'Park Lane Monica'!D11</f>
        <v>0.34375</v>
      </c>
      <c r="E63" s="45">
        <f>'Park Lane Monica'!E11</f>
        <v>11</v>
      </c>
      <c r="F63" s="45">
        <f>'Park Lane Monica'!F11</f>
        <v>21</v>
      </c>
      <c r="G63" s="45">
        <f>'Park Lane Monica'!A11</f>
        <v>19</v>
      </c>
    </row>
    <row r="64" spans="2:7" ht="15" customHeight="1">
      <c r="B64" s="43" t="str">
        <f>'Park Lane Monica'!$A$1</f>
        <v>Park Lane Monica</v>
      </c>
      <c r="C64" s="43" t="str">
        <f>IF('Park Lane Monica'!C12="","",'Park Lane Monica'!C12)</f>
        <v>Carl Stibolt</v>
      </c>
      <c r="D64" s="44">
        <f>'Park Lane Monica'!D12</f>
        <v>0.43478260869565216</v>
      </c>
      <c r="E64" s="45">
        <f>'Park Lane Monica'!E12</f>
        <v>20</v>
      </c>
      <c r="F64" s="45">
        <f>'Park Lane Monica'!F12</f>
        <v>26</v>
      </c>
      <c r="G64" s="45">
        <f>'Park Lane Monica'!A12</f>
        <v>5</v>
      </c>
    </row>
    <row r="65" spans="2:7" ht="15" customHeight="1">
      <c r="B65" s="43" t="str">
        <f>'Park Lane Monica'!$A$1</f>
        <v>Park Lane Monica</v>
      </c>
      <c r="C65" s="43" t="str">
        <f>IF('Park Lane Monica'!C13="","",'Park Lane Monica'!C13)</f>
        <v>Allen Leinwand</v>
      </c>
      <c r="D65" s="44">
        <f>'Park Lane Monica'!D13</f>
        <v>0.42499999999999999</v>
      </c>
      <c r="E65" s="45">
        <f>'Park Lane Monica'!E13</f>
        <v>17</v>
      </c>
      <c r="F65" s="45">
        <f>'Park Lane Monica'!F13</f>
        <v>23</v>
      </c>
      <c r="G65" s="45">
        <f>'Park Lane Monica'!A13</f>
        <v>11</v>
      </c>
    </row>
    <row r="66" spans="2:7" ht="15" customHeight="1">
      <c r="B66" s="43" t="str">
        <f>'Park Lane Monica'!$A$1</f>
        <v>Park Lane Monica</v>
      </c>
      <c r="C66" s="43" t="str">
        <f>IF('Park Lane Monica'!C14="","",'Park Lane Monica'!C14)</f>
        <v>Zack Valenzuela</v>
      </c>
      <c r="D66" s="44">
        <f>'Park Lane Monica'!D14</f>
        <v>0.70454545454545459</v>
      </c>
      <c r="E66" s="45">
        <f>'Park Lane Monica'!E14</f>
        <v>31</v>
      </c>
      <c r="F66" s="45">
        <f>'Park Lane Monica'!F14</f>
        <v>13</v>
      </c>
      <c r="G66" s="45">
        <f>'Park Lane Monica'!A14</f>
        <v>7</v>
      </c>
    </row>
    <row r="67" spans="2:7" ht="15" customHeight="1">
      <c r="B67" s="43" t="str">
        <f>'Park Lane Monica'!$A$1</f>
        <v>Park Lane Monica</v>
      </c>
      <c r="C67" s="43" t="str">
        <f>IF('Park Lane Monica'!C15="","",'Park Lane Monica'!C15)</f>
        <v>Darren Hancock</v>
      </c>
      <c r="D67" s="44">
        <f>'Park Lane Monica'!D15</f>
        <v>1</v>
      </c>
      <c r="E67" s="45">
        <f>'Park Lane Monica'!E15</f>
        <v>2</v>
      </c>
      <c r="F67" s="45">
        <f>'Park Lane Monica'!F15</f>
        <v>0</v>
      </c>
      <c r="G67" s="45">
        <f>'Park Lane Monica'!A15</f>
        <v>49</v>
      </c>
    </row>
    <row r="68" spans="2:7" ht="15" customHeight="1">
      <c r="B68" s="43" t="str">
        <f>'Park Lane Monica'!$A$1</f>
        <v>Park Lane Monica</v>
      </c>
      <c r="C68" s="43" t="str">
        <f>IF('Park Lane Monica'!C16="","",'Park Lane Monica'!C16)</f>
        <v>Ian Rohner</v>
      </c>
      <c r="D68" s="44">
        <f>'Park Lane Monica'!D16</f>
        <v>0.52941176470588236</v>
      </c>
      <c r="E68" s="45">
        <f>'Park Lane Monica'!E16</f>
        <v>18</v>
      </c>
      <c r="F68" s="45">
        <f>'Park Lane Monica'!F16</f>
        <v>16</v>
      </c>
      <c r="G68" s="45">
        <f>'Park Lane Monica'!A16</f>
        <v>17</v>
      </c>
    </row>
    <row r="69" spans="2:7" ht="15" customHeight="1">
      <c r="B69" s="43" t="str">
        <f>'Park Lane Monica'!$A$1</f>
        <v>Park Lane Monica</v>
      </c>
      <c r="C69" s="43" t="str">
        <f>IF('Park Lane Monica'!C17="","",'Park Lane Monica'!C17)</f>
        <v>Rick Haun</v>
      </c>
      <c r="D69" s="44">
        <f>'Park Lane Monica'!D17</f>
        <v>0.5</v>
      </c>
      <c r="E69" s="45">
        <f>'Park Lane Monica'!E17</f>
        <v>14</v>
      </c>
      <c r="F69" s="45">
        <f>'Park Lane Monica'!F17</f>
        <v>14</v>
      </c>
      <c r="G69" s="45">
        <f>'Park Lane Monica'!A17</f>
        <v>23</v>
      </c>
    </row>
    <row r="70" spans="2:7" ht="15" customHeight="1">
      <c r="B70" s="43" t="str">
        <f>'Park Lane Monica'!$A$1</f>
        <v>Park Lane Monica</v>
      </c>
      <c r="C70" s="43" t="str">
        <f>IF('Park Lane Monica'!C18="","",'Park Lane Monica'!C18)</f>
        <v>Fonsi Rivero</v>
      </c>
      <c r="D70" s="44">
        <f>'Park Lane Monica'!D18</f>
        <v>0.52500000000000002</v>
      </c>
      <c r="E70" s="45">
        <f>'Park Lane Monica'!E18</f>
        <v>21</v>
      </c>
      <c r="F70" s="45">
        <f>'Park Lane Monica'!F18</f>
        <v>19</v>
      </c>
      <c r="G70" s="45">
        <f>'Park Lane Monica'!A18</f>
        <v>11</v>
      </c>
    </row>
    <row r="71" spans="2:7" ht="15" customHeight="1">
      <c r="B71" s="43" t="str">
        <f>'Park Lane Monica'!$A$1</f>
        <v>Park Lane Monica</v>
      </c>
      <c r="C71" s="43" t="str">
        <f>IF('Park Lane Monica'!C19="","",'Park Lane Monica'!C19)</f>
        <v>Pablo Perez</v>
      </c>
      <c r="D71" s="44">
        <f>'Park Lane Monica'!D19</f>
        <v>0.36956521739130432</v>
      </c>
      <c r="E71" s="45">
        <f>'Park Lane Monica'!E19</f>
        <v>17</v>
      </c>
      <c r="F71" s="45">
        <f>'Park Lane Monica'!F19</f>
        <v>29</v>
      </c>
      <c r="G71" s="45">
        <f>'Park Lane Monica'!A19</f>
        <v>5</v>
      </c>
    </row>
    <row r="72" spans="2:7" ht="15" customHeight="1">
      <c r="B72" s="43" t="str">
        <f>'Park Lane Monica'!$A$1</f>
        <v>Park Lane Monica</v>
      </c>
      <c r="C72" s="43" t="str">
        <f>IF('Park Lane Monica'!C20="","",'Park Lane Monica'!C20)</f>
        <v>Randy Wayne</v>
      </c>
      <c r="D72" s="44">
        <f>'Park Lane Monica'!D20</f>
        <v>0.75</v>
      </c>
      <c r="E72" s="45">
        <f>'Park Lane Monica'!E20</f>
        <v>6</v>
      </c>
      <c r="F72" s="45">
        <f>'Park Lane Monica'!F20</f>
        <v>2</v>
      </c>
      <c r="G72" s="45">
        <f>'Park Lane Monica'!A20</f>
        <v>43</v>
      </c>
    </row>
    <row r="73" spans="2:7" ht="15" customHeight="1">
      <c r="B73" s="43" t="str">
        <f>'Park Lane Monica'!$A$1</f>
        <v>Park Lane Monica</v>
      </c>
      <c r="C73" s="43" t="str">
        <f>IF('Park Lane Monica'!C21="","",'Park Lane Monica'!C21)</f>
        <v/>
      </c>
      <c r="D73" s="44">
        <f>'Park Lane Monica'!D21</f>
        <v>0</v>
      </c>
      <c r="E73" s="45">
        <f>'Park Lane Monica'!E21</f>
        <v>0</v>
      </c>
      <c r="F73" s="45">
        <f>'Park Lane Monica'!F21</f>
        <v>0</v>
      </c>
      <c r="G73" s="45">
        <f>'Park Lane Monica'!A21</f>
        <v>51</v>
      </c>
    </row>
    <row r="74" spans="2:7" ht="15" customHeight="1">
      <c r="B74" s="43" t="str">
        <f>'Park Lane Monica'!$A$1</f>
        <v>Park Lane Monica</v>
      </c>
      <c r="C74" s="43" t="str">
        <f>IF('Park Lane Monica'!C22="","",'Park Lane Monica'!C22)</f>
        <v/>
      </c>
      <c r="D74" s="44">
        <f>'Park Lane Monica'!D22</f>
        <v>0</v>
      </c>
      <c r="E74" s="45">
        <f>'Park Lane Monica'!E22</f>
        <v>0</v>
      </c>
      <c r="F74" s="45">
        <f>'Park Lane Monica'!F22</f>
        <v>0</v>
      </c>
      <c r="G74" s="45">
        <f>'Park Lane Monica'!A22</f>
        <v>51</v>
      </c>
    </row>
    <row r="75" spans="2:7" ht="15" customHeight="1">
      <c r="B75" s="43" t="str">
        <f>'Park Lane Monica'!$A$1</f>
        <v>Park Lane Monica</v>
      </c>
      <c r="C75" s="43" t="str">
        <f>IF('Park Lane Monica'!C23="","",'Park Lane Monica'!C23)</f>
        <v/>
      </c>
      <c r="D75" s="44">
        <f>'Park Lane Monica'!D23</f>
        <v>0</v>
      </c>
      <c r="E75" s="45">
        <f>'Park Lane Monica'!E23</f>
        <v>0</v>
      </c>
      <c r="F75" s="45">
        <f>'Park Lane Monica'!F23</f>
        <v>0</v>
      </c>
      <c r="G75" s="45">
        <f>'Park Lane Monica'!A23</f>
        <v>51</v>
      </c>
    </row>
    <row r="76" spans="2:7" ht="15" customHeight="1">
      <c r="B76" s="43" t="str">
        <f>'Park Lane Monica'!$A$1</f>
        <v>Park Lane Monica</v>
      </c>
      <c r="C76" s="43" t="str">
        <f>IF('Park Lane Monica'!C24="","",'Park Lane Monica'!C24)</f>
        <v/>
      </c>
      <c r="D76" s="44">
        <f>'Park Lane Monica'!D24</f>
        <v>0</v>
      </c>
      <c r="E76" s="45">
        <f>'Park Lane Monica'!E24</f>
        <v>0</v>
      </c>
      <c r="F76" s="45">
        <f>'Park Lane Monica'!F24</f>
        <v>0</v>
      </c>
      <c r="G76" s="45">
        <f>'Park Lane Monica'!A24</f>
        <v>51</v>
      </c>
    </row>
    <row r="77" spans="2:7" ht="15" customHeight="1">
      <c r="B77" s="43" t="str">
        <f>'Park Lane Monica'!$A$1</f>
        <v>Park Lane Monica</v>
      </c>
      <c r="C77" s="43" t="str">
        <f>IF('Park Lane Monica'!C25="","",'Park Lane Monica'!C25)</f>
        <v/>
      </c>
      <c r="D77" s="44">
        <f>'Park Lane Monica'!D25</f>
        <v>0</v>
      </c>
      <c r="E77" s="45">
        <f>'Park Lane Monica'!E25</f>
        <v>0</v>
      </c>
      <c r="F77" s="45">
        <f>'Park Lane Monica'!F25</f>
        <v>0</v>
      </c>
      <c r="G77" s="45">
        <f>'Park Lane Monica'!A25</f>
        <v>51</v>
      </c>
    </row>
    <row r="78" spans="2:7" ht="15" customHeight="1">
      <c r="B78" s="43" t="str">
        <f>'Park Lane Monica'!$A$1</f>
        <v>Park Lane Monica</v>
      </c>
      <c r="C78" s="43" t="str">
        <f>IF('Park Lane Monica'!C26="","",'Park Lane Monica'!C26)</f>
        <v/>
      </c>
      <c r="D78" s="44">
        <f>'Park Lane Monica'!D26</f>
        <v>0</v>
      </c>
      <c r="E78" s="45">
        <f>'Park Lane Monica'!E26</f>
        <v>0</v>
      </c>
      <c r="F78" s="45">
        <f>'Park Lane Monica'!F26</f>
        <v>0</v>
      </c>
      <c r="G78" s="45">
        <f>'Park Lane Monica'!A26</f>
        <v>51</v>
      </c>
    </row>
    <row r="79" spans="2:7" ht="15" customHeight="1">
      <c r="B79" s="43" t="str">
        <f>'Park Lane Monica'!$A$1</f>
        <v>Park Lane Monica</v>
      </c>
      <c r="C79" s="43" t="str">
        <f>IF('Park Lane Monica'!C27="","",'Park Lane Monica'!C27)</f>
        <v/>
      </c>
      <c r="D79" s="44">
        <f>'Park Lane Monica'!D27</f>
        <v>0</v>
      </c>
      <c r="E79" s="45">
        <f>'Park Lane Monica'!E27</f>
        <v>0</v>
      </c>
      <c r="F79" s="45">
        <f>'Park Lane Monica'!F27</f>
        <v>0</v>
      </c>
      <c r="G79" s="45">
        <f>'Park Lane Monica'!A27</f>
        <v>51</v>
      </c>
    </row>
    <row r="80" spans="2:7" ht="15" customHeight="1">
      <c r="B80" s="43" t="str">
        <f>'Park Lane Monica'!$A$1</f>
        <v>Park Lane Monica</v>
      </c>
      <c r="C80" s="43" t="str">
        <f>IF('Park Lane Monica'!C28="","",'Park Lane Monica'!C28)</f>
        <v/>
      </c>
      <c r="D80" s="44">
        <f>'Park Lane Monica'!D28</f>
        <v>0</v>
      </c>
      <c r="E80" s="45">
        <f>'Park Lane Monica'!E28</f>
        <v>0</v>
      </c>
      <c r="F80" s="45">
        <f>'Park Lane Monica'!F28</f>
        <v>0</v>
      </c>
      <c r="G80" s="45">
        <f>'Park Lane Monica'!A28</f>
        <v>51</v>
      </c>
    </row>
    <row r="81" spans="2:7" ht="15" customHeight="1">
      <c r="B81" s="43" t="str">
        <f>'Park Lane Monica'!$A$1</f>
        <v>Park Lane Monica</v>
      </c>
      <c r="C81" s="43" t="str">
        <f>IF('Park Lane Monica'!C29="","",'Park Lane Monica'!C29)</f>
        <v/>
      </c>
      <c r="D81" s="44">
        <f>'Park Lane Monica'!D29</f>
        <v>0</v>
      </c>
      <c r="E81" s="45">
        <f>'Park Lane Monica'!E29</f>
        <v>0</v>
      </c>
      <c r="F81" s="45">
        <f>'Park Lane Monica'!F29</f>
        <v>0</v>
      </c>
      <c r="G81" s="45">
        <f>'Park Lane Monica'!A29</f>
        <v>51</v>
      </c>
    </row>
    <row r="82" spans="2:7" ht="15" customHeight="1">
      <c r="B82" s="43" t="str">
        <f>'Park Lane Monica'!$A$1</f>
        <v>Park Lane Monica</v>
      </c>
      <c r="C82" s="43" t="str">
        <f>IF('Park Lane Monica'!C30="","",'Park Lane Monica'!C30)</f>
        <v/>
      </c>
      <c r="D82" s="44">
        <f>'Park Lane Monica'!D30</f>
        <v>0</v>
      </c>
      <c r="E82" s="45">
        <f>'Park Lane Monica'!E30</f>
        <v>0</v>
      </c>
      <c r="F82" s="45">
        <f>'Park Lane Monica'!F30</f>
        <v>0</v>
      </c>
      <c r="G82" s="45">
        <f>'Park Lane Monica'!A30</f>
        <v>51</v>
      </c>
    </row>
    <row r="83" spans="2:7" ht="15" customHeight="1">
      <c r="B83" s="43" t="str">
        <f>'Redi Room Becca'!$A$1</f>
        <v>Redi Room Becca</v>
      </c>
      <c r="C83" s="43" t="str">
        <f>IF('Redi Room Becca'!C11="","",'Redi Room Becca'!C11)</f>
        <v>Bex Rogers © (F)</v>
      </c>
      <c r="D83" s="44">
        <f>'Redi Room Becca'!D11</f>
        <v>0.5</v>
      </c>
      <c r="E83" s="45">
        <f>'Redi Room Becca'!E11</f>
        <v>25</v>
      </c>
      <c r="F83" s="45">
        <f>'Redi Room Becca'!F11</f>
        <v>25</v>
      </c>
      <c r="G83" s="45">
        <f>'Redi Room Becca'!A11</f>
        <v>1</v>
      </c>
    </row>
    <row r="84" spans="2:7" ht="15" customHeight="1">
      <c r="B84" s="43" t="str">
        <f>'Redi Room Becca'!$A$1</f>
        <v>Redi Room Becca</v>
      </c>
      <c r="C84" s="43" t="str">
        <f>IF('Redi Room Becca'!C12="","",'Redi Room Becca'!C12)</f>
        <v>Al Vo</v>
      </c>
      <c r="D84" s="44">
        <f>'Redi Room Becca'!D12</f>
        <v>0.61111111111111116</v>
      </c>
      <c r="E84" s="45">
        <f>'Redi Room Becca'!E12</f>
        <v>33</v>
      </c>
      <c r="F84" s="45">
        <f>'Redi Room Becca'!F12</f>
        <v>21</v>
      </c>
      <c r="G84" s="45">
        <f>'Redi Room Becca'!A12</f>
        <v>0</v>
      </c>
    </row>
    <row r="85" spans="2:7" ht="15" customHeight="1">
      <c r="B85" s="43" t="str">
        <f>'Redi Room Becca'!$A$1</f>
        <v>Redi Room Becca</v>
      </c>
      <c r="C85" s="43" t="str">
        <f>IF('Redi Room Becca'!C13="","",'Redi Room Becca'!C13)</f>
        <v>Chris Ballou</v>
      </c>
      <c r="D85" s="44">
        <f>'Redi Room Becca'!D13</f>
        <v>0.59615384615384615</v>
      </c>
      <c r="E85" s="45">
        <f>'Redi Room Becca'!E13</f>
        <v>31</v>
      </c>
      <c r="F85" s="45">
        <f>'Redi Room Becca'!F13</f>
        <v>21</v>
      </c>
      <c r="G85" s="45">
        <f>'Redi Room Becca'!A13</f>
        <v>0</v>
      </c>
    </row>
    <row r="86" spans="2:7" ht="15" customHeight="1">
      <c r="B86" s="43" t="str">
        <f>'Redi Room Becca'!$A$1</f>
        <v>Redi Room Becca</v>
      </c>
      <c r="C86" s="43" t="str">
        <f>IF('Redi Room Becca'!C14="","",'Redi Room Becca'!C14)</f>
        <v>Frankie Hardman</v>
      </c>
      <c r="D86" s="44">
        <f>'Redi Room Becca'!D14</f>
        <v>0.5</v>
      </c>
      <c r="E86" s="45">
        <f>'Redi Room Becca'!E14</f>
        <v>21</v>
      </c>
      <c r="F86" s="45">
        <f>'Redi Room Becca'!F14</f>
        <v>21</v>
      </c>
      <c r="G86" s="45">
        <f>'Redi Room Becca'!A14</f>
        <v>9</v>
      </c>
    </row>
    <row r="87" spans="2:7" ht="15" customHeight="1">
      <c r="B87" s="43" t="str">
        <f>'Redi Room Becca'!$A$1</f>
        <v>Redi Room Becca</v>
      </c>
      <c r="C87" s="43" t="str">
        <f>IF('Redi Room Becca'!C15="","",'Redi Room Becca'!C15)</f>
        <v>Steve Castillo</v>
      </c>
      <c r="D87" s="44">
        <f>'Redi Room Becca'!D15</f>
        <v>0.56666666666666665</v>
      </c>
      <c r="E87" s="45">
        <f>'Redi Room Becca'!E15</f>
        <v>34</v>
      </c>
      <c r="F87" s="45">
        <f>'Redi Room Becca'!F15</f>
        <v>26</v>
      </c>
      <c r="G87" s="45">
        <f>'Redi Room Becca'!A15</f>
        <v>0</v>
      </c>
    </row>
    <row r="88" spans="2:7" ht="15" customHeight="1">
      <c r="B88" s="43" t="str">
        <f>'Redi Room Becca'!$A$1</f>
        <v>Redi Room Becca</v>
      </c>
      <c r="C88" s="43" t="str">
        <f>IF('Redi Room Becca'!C16="","",'Redi Room Becca'!C16)</f>
        <v>Harmon Kahlon</v>
      </c>
      <c r="D88" s="44">
        <f>'Redi Room Becca'!D16</f>
        <v>0.52</v>
      </c>
      <c r="E88" s="45">
        <f>'Redi Room Becca'!E16</f>
        <v>26</v>
      </c>
      <c r="F88" s="45">
        <f>'Redi Room Becca'!F16</f>
        <v>24</v>
      </c>
      <c r="G88" s="45">
        <f>'Redi Room Becca'!A16</f>
        <v>1</v>
      </c>
    </row>
    <row r="89" spans="2:7" ht="15" customHeight="1">
      <c r="B89" s="43" t="str">
        <f>'Redi Room Becca'!$A$1</f>
        <v>Redi Room Becca</v>
      </c>
      <c r="C89" s="43" t="str">
        <f>IF('Redi Room Becca'!C17="","",'Redi Room Becca'!C17)</f>
        <v>Kinny Smith</v>
      </c>
      <c r="D89" s="44">
        <f>'Redi Room Becca'!D17</f>
        <v>0.75</v>
      </c>
      <c r="E89" s="45">
        <f>'Redi Room Becca'!E17</f>
        <v>6</v>
      </c>
      <c r="F89" s="45">
        <f>'Redi Room Becca'!F17</f>
        <v>2</v>
      </c>
      <c r="G89" s="45">
        <f>'Redi Room Becca'!A17</f>
        <v>43</v>
      </c>
    </row>
    <row r="90" spans="2:7" ht="15" customHeight="1">
      <c r="B90" s="43" t="str">
        <f>'Redi Room Becca'!$A$1</f>
        <v>Redi Room Becca</v>
      </c>
      <c r="C90" s="43" t="str">
        <f>IF('Redi Room Becca'!C18="","",'Redi Room Becca'!C18)</f>
        <v>Walter Fulgham</v>
      </c>
      <c r="D90" s="44">
        <f>'Redi Room Becca'!D18</f>
        <v>0.5</v>
      </c>
      <c r="E90" s="45">
        <f>'Redi Room Becca'!E18</f>
        <v>2</v>
      </c>
      <c r="F90" s="45">
        <f>'Redi Room Becca'!F18</f>
        <v>2</v>
      </c>
      <c r="G90" s="45">
        <f>'Redi Room Becca'!A18</f>
        <v>47</v>
      </c>
    </row>
    <row r="91" spans="2:7" ht="15" customHeight="1">
      <c r="B91" s="43" t="str">
        <f>'Redi Room Becca'!$A$1</f>
        <v>Redi Room Becca</v>
      </c>
      <c r="C91" s="43" t="str">
        <f>IF('Redi Room Becca'!C19="","",'Redi Room Becca'!C19)</f>
        <v/>
      </c>
      <c r="D91" s="44">
        <f>'Redi Room Becca'!D19</f>
        <v>0</v>
      </c>
      <c r="E91" s="45">
        <f>'Redi Room Becca'!E19</f>
        <v>0</v>
      </c>
      <c r="F91" s="45">
        <f>'Redi Room Becca'!F19</f>
        <v>0</v>
      </c>
      <c r="G91" s="45">
        <f>'Redi Room Becca'!A19</f>
        <v>51</v>
      </c>
    </row>
    <row r="92" spans="2:7" ht="15" customHeight="1">
      <c r="B92" s="43" t="str">
        <f>'Redi Room Becca'!$A$1</f>
        <v>Redi Room Becca</v>
      </c>
      <c r="C92" s="43" t="str">
        <f>IF('Redi Room Becca'!C20="","",'Redi Room Becca'!C20)</f>
        <v/>
      </c>
      <c r="D92" s="44">
        <f>'Redi Room Becca'!D20</f>
        <v>0</v>
      </c>
      <c r="E92" s="45">
        <f>'Redi Room Becca'!E20</f>
        <v>0</v>
      </c>
      <c r="F92" s="45">
        <f>'Redi Room Becca'!F20</f>
        <v>0</v>
      </c>
      <c r="G92" s="45">
        <f>'Redi Room Becca'!A20</f>
        <v>51</v>
      </c>
    </row>
    <row r="93" spans="2:7" ht="15" customHeight="1">
      <c r="B93" s="43" t="str">
        <f>'Redi Room Becca'!$A$1</f>
        <v>Redi Room Becca</v>
      </c>
      <c r="C93" s="43" t="str">
        <f>IF('Redi Room Becca'!C21="","",'Redi Room Becca'!C21)</f>
        <v/>
      </c>
      <c r="D93" s="44">
        <f>'Redi Room Becca'!D21</f>
        <v>0</v>
      </c>
      <c r="E93" s="45">
        <f>'Redi Room Becca'!E21</f>
        <v>0</v>
      </c>
      <c r="F93" s="45">
        <f>'Redi Room Becca'!F21</f>
        <v>0</v>
      </c>
      <c r="G93" s="45">
        <f>'Redi Room Becca'!A21</f>
        <v>51</v>
      </c>
    </row>
    <row r="94" spans="2:7" ht="15" customHeight="1">
      <c r="B94" s="43" t="str">
        <f>'Redi Room Becca'!$A$1</f>
        <v>Redi Room Becca</v>
      </c>
      <c r="C94" s="43" t="str">
        <f>IF('Redi Room Becca'!C22="","",'Redi Room Becca'!C22)</f>
        <v/>
      </c>
      <c r="D94" s="44">
        <f>'Redi Room Becca'!D22</f>
        <v>0</v>
      </c>
      <c r="E94" s="45">
        <f>'Redi Room Becca'!E22</f>
        <v>0</v>
      </c>
      <c r="F94" s="45">
        <f>'Redi Room Becca'!F22</f>
        <v>0</v>
      </c>
      <c r="G94" s="45">
        <f>'Redi Room Becca'!A22</f>
        <v>51</v>
      </c>
    </row>
    <row r="95" spans="2:7" ht="15" customHeight="1">
      <c r="B95" s="43" t="str">
        <f>'Redi Room Becca'!$A$1</f>
        <v>Redi Room Becca</v>
      </c>
      <c r="C95" s="43" t="str">
        <f>IF('Redi Room Becca'!C23="","",'Redi Room Becca'!C23)</f>
        <v/>
      </c>
      <c r="D95" s="44">
        <f>'Redi Room Becca'!D23</f>
        <v>0</v>
      </c>
      <c r="E95" s="45">
        <f>'Redi Room Becca'!E23</f>
        <v>0</v>
      </c>
      <c r="F95" s="45">
        <f>'Redi Room Becca'!F23</f>
        <v>0</v>
      </c>
      <c r="G95" s="45">
        <f>'Redi Room Becca'!A23</f>
        <v>51</v>
      </c>
    </row>
    <row r="96" spans="2:7" ht="15" customHeight="1">
      <c r="B96" s="43" t="str">
        <f>'Redi Room Becca'!$A$1</f>
        <v>Redi Room Becca</v>
      </c>
      <c r="C96" s="43" t="str">
        <f>IF('Redi Room Becca'!C24="","",'Redi Room Becca'!C24)</f>
        <v/>
      </c>
      <c r="D96" s="44">
        <f>'Redi Room Becca'!D24</f>
        <v>0</v>
      </c>
      <c r="E96" s="45">
        <f>'Redi Room Becca'!E24</f>
        <v>0</v>
      </c>
      <c r="F96" s="45">
        <f>'Redi Room Becca'!F24</f>
        <v>0</v>
      </c>
      <c r="G96" s="45">
        <f>'Redi Room Becca'!A24</f>
        <v>51</v>
      </c>
    </row>
    <row r="97" spans="2:7" ht="15" customHeight="1">
      <c r="B97" s="43" t="str">
        <f>'Redi Room Becca'!$A$1</f>
        <v>Redi Room Becca</v>
      </c>
      <c r="C97" s="43" t="str">
        <f>IF('Redi Room Becca'!C25="","",'Redi Room Becca'!C25)</f>
        <v/>
      </c>
      <c r="D97" s="44">
        <f>'Redi Room Becca'!D25</f>
        <v>0</v>
      </c>
      <c r="E97" s="45">
        <f>'Redi Room Becca'!E25</f>
        <v>0</v>
      </c>
      <c r="F97" s="45">
        <f>'Redi Room Becca'!F25</f>
        <v>0</v>
      </c>
      <c r="G97" s="45">
        <f>'Redi Room Becca'!A25</f>
        <v>51</v>
      </c>
    </row>
    <row r="98" spans="2:7" ht="15" customHeight="1">
      <c r="B98" s="43" t="str">
        <f>'Redi Room Becca'!$A$1</f>
        <v>Redi Room Becca</v>
      </c>
      <c r="C98" s="43" t="str">
        <f>IF('Redi Room Becca'!C26="","",'Redi Room Becca'!C26)</f>
        <v/>
      </c>
      <c r="D98" s="44">
        <f>'Redi Room Becca'!D26</f>
        <v>0</v>
      </c>
      <c r="E98" s="45">
        <f>'Redi Room Becca'!E26</f>
        <v>0</v>
      </c>
      <c r="F98" s="45">
        <f>'Redi Room Becca'!F26</f>
        <v>0</v>
      </c>
      <c r="G98" s="45">
        <f>'Redi Room Becca'!A26</f>
        <v>51</v>
      </c>
    </row>
    <row r="99" spans="2:7" ht="15" customHeight="1">
      <c r="B99" s="43" t="str">
        <f>'Redi Room Becca'!$A$1</f>
        <v>Redi Room Becca</v>
      </c>
      <c r="C99" s="43" t="str">
        <f>IF('Redi Room Becca'!C27="","",'Redi Room Becca'!C27)</f>
        <v/>
      </c>
      <c r="D99" s="44">
        <f>'Redi Room Becca'!D27</f>
        <v>0</v>
      </c>
      <c r="E99" s="45">
        <f>'Redi Room Becca'!E27</f>
        <v>0</v>
      </c>
      <c r="F99" s="45">
        <f>'Redi Room Becca'!F27</f>
        <v>0</v>
      </c>
      <c r="G99" s="45">
        <f>'Redi Room Becca'!A27</f>
        <v>51</v>
      </c>
    </row>
    <row r="100" spans="2:7" ht="15" customHeight="1">
      <c r="B100" s="43" t="str">
        <f>'Redi Room Becca'!$A$1</f>
        <v>Redi Room Becca</v>
      </c>
      <c r="C100" s="43" t="str">
        <f>IF('Redi Room Becca'!C28="","",'Redi Room Becca'!C28)</f>
        <v/>
      </c>
      <c r="D100" s="44">
        <f>'Redi Room Becca'!D28</f>
        <v>0</v>
      </c>
      <c r="E100" s="45">
        <f>'Redi Room Becca'!E28</f>
        <v>0</v>
      </c>
      <c r="F100" s="45">
        <f>'Redi Room Becca'!F28</f>
        <v>0</v>
      </c>
      <c r="G100" s="45">
        <f>'Redi Room Becca'!A28</f>
        <v>51</v>
      </c>
    </row>
    <row r="101" spans="2:7" ht="15" customHeight="1">
      <c r="B101" s="43" t="str">
        <f>'Redi Room Becca'!$A$1</f>
        <v>Redi Room Becca</v>
      </c>
      <c r="C101" s="43" t="str">
        <f>IF('Redi Room Becca'!C29="","",'Redi Room Becca'!C29)</f>
        <v/>
      </c>
      <c r="D101" s="44">
        <f>'Redi Room Becca'!D29</f>
        <v>0</v>
      </c>
      <c r="E101" s="45">
        <f>'Redi Room Becca'!E29</f>
        <v>0</v>
      </c>
      <c r="F101" s="45">
        <f>'Redi Room Becca'!F29</f>
        <v>0</v>
      </c>
      <c r="G101" s="45">
        <f>'Redi Room Becca'!A29</f>
        <v>51</v>
      </c>
    </row>
    <row r="102" spans="2:7" ht="15" customHeight="1">
      <c r="B102" s="43" t="str">
        <f>'Redi Room Becca'!$A$1</f>
        <v>Redi Room Becca</v>
      </c>
      <c r="C102" s="43" t="str">
        <f>IF('Redi Room Becca'!C30="","",'Redi Room Becca'!C30)</f>
        <v/>
      </c>
      <c r="D102" s="44">
        <f>'Redi Room Becca'!D30</f>
        <v>0</v>
      </c>
      <c r="E102" s="45">
        <f>'Redi Room Becca'!E30</f>
        <v>0</v>
      </c>
      <c r="F102" s="45">
        <f>'Redi Room Becca'!F30</f>
        <v>0</v>
      </c>
      <c r="G102" s="45">
        <f>'Redi Room Becca'!A30</f>
        <v>51</v>
      </c>
    </row>
    <row r="103" spans="2:7" ht="15" customHeight="1">
      <c r="B103" s="43" t="str">
        <f>'Sportsmen Cary'!$A$1</f>
        <v>Sportsmen Cary</v>
      </c>
      <c r="C103" s="43" t="str">
        <f>IF('Sportsmen Cary'!C11="","",'Sportsmen Cary'!C11)</f>
        <v>Cary Horner © (F)</v>
      </c>
      <c r="D103" s="44">
        <f>'Sportsmen Cary'!D11</f>
        <v>0.42857142857142855</v>
      </c>
      <c r="E103" s="45">
        <f>'Sportsmen Cary'!E11</f>
        <v>24</v>
      </c>
      <c r="F103" s="45">
        <f>'Sportsmen Cary'!F11</f>
        <v>32</v>
      </c>
      <c r="G103" s="45">
        <f>'Sportsmen Cary'!A11</f>
        <v>0</v>
      </c>
    </row>
    <row r="104" spans="2:7" ht="15" customHeight="1">
      <c r="B104" s="43" t="str">
        <f>'Sportsmen Cary'!$A$1</f>
        <v>Sportsmen Cary</v>
      </c>
      <c r="C104" s="43" t="str">
        <f>IF('Sportsmen Cary'!C12="","",'Sportsmen Cary'!C12)</f>
        <v>Jane Matsomoto (F)</v>
      </c>
      <c r="D104" s="44">
        <f>'Sportsmen Cary'!D12</f>
        <v>0.39285714285714285</v>
      </c>
      <c r="E104" s="45">
        <f>'Sportsmen Cary'!E12</f>
        <v>22</v>
      </c>
      <c r="F104" s="45">
        <f>'Sportsmen Cary'!F12</f>
        <v>34</v>
      </c>
      <c r="G104" s="45">
        <f>'Sportsmen Cary'!A12</f>
        <v>0</v>
      </c>
    </row>
    <row r="105" spans="2:7" ht="15" customHeight="1">
      <c r="B105" s="43" t="str">
        <f>'Sportsmen Cary'!$A$1</f>
        <v>Sportsmen Cary</v>
      </c>
      <c r="C105" s="43" t="str">
        <f>IF('Sportsmen Cary'!C13="","",'Sportsmen Cary'!C13)</f>
        <v>Regina Mims (F)</v>
      </c>
      <c r="D105" s="44">
        <f>'Sportsmen Cary'!D13</f>
        <v>0.13559322033898305</v>
      </c>
      <c r="E105" s="45">
        <f>'Sportsmen Cary'!E13</f>
        <v>8</v>
      </c>
      <c r="F105" s="45">
        <f>'Sportsmen Cary'!F13</f>
        <v>51</v>
      </c>
      <c r="G105" s="45">
        <f>'Sportsmen Cary'!A13</f>
        <v>0</v>
      </c>
    </row>
    <row r="106" spans="2:7" ht="15" customHeight="1">
      <c r="B106" s="43" t="str">
        <f>'Sportsmen Cary'!$A$1</f>
        <v>Sportsmen Cary</v>
      </c>
      <c r="C106" s="43" t="str">
        <f>IF('Sportsmen Cary'!C14="","",'Sportsmen Cary'!C14)</f>
        <v>Danielle Winner (F)</v>
      </c>
      <c r="D106" s="44">
        <f>'Sportsmen Cary'!D14</f>
        <v>0.16</v>
      </c>
      <c r="E106" s="45">
        <f>'Sportsmen Cary'!E14</f>
        <v>4</v>
      </c>
      <c r="F106" s="45">
        <f>'Sportsmen Cary'!F14</f>
        <v>21</v>
      </c>
      <c r="G106" s="45">
        <f>'Sportsmen Cary'!A14</f>
        <v>26</v>
      </c>
    </row>
    <row r="107" spans="2:7" ht="15" customHeight="1">
      <c r="B107" s="43" t="str">
        <f>'Sportsmen Cary'!$A$1</f>
        <v>Sportsmen Cary</v>
      </c>
      <c r="C107" s="43" t="str">
        <f>IF('Sportsmen Cary'!C15="","",'Sportsmen Cary'!C15)</f>
        <v>Michelle Kobias (F)</v>
      </c>
      <c r="D107" s="44">
        <f>'Sportsmen Cary'!D15</f>
        <v>0.35416666666666669</v>
      </c>
      <c r="E107" s="45">
        <f>'Sportsmen Cary'!E15</f>
        <v>17</v>
      </c>
      <c r="F107" s="45">
        <f>'Sportsmen Cary'!F15</f>
        <v>31</v>
      </c>
      <c r="G107" s="45">
        <f>'Sportsmen Cary'!A15</f>
        <v>3</v>
      </c>
    </row>
    <row r="108" spans="2:7" ht="15" customHeight="1">
      <c r="B108" s="43" t="str">
        <f>'Sportsmen Cary'!$A$1</f>
        <v>Sportsmen Cary</v>
      </c>
      <c r="C108" s="43" t="str">
        <f>IF('Sportsmen Cary'!C16="","",'Sportsmen Cary'!C16)</f>
        <v>Laura Seales (F)</v>
      </c>
      <c r="D108" s="44">
        <f>'Sportsmen Cary'!D16</f>
        <v>0.13207547169811321</v>
      </c>
      <c r="E108" s="45">
        <f>'Sportsmen Cary'!E16</f>
        <v>7</v>
      </c>
      <c r="F108" s="45">
        <f>'Sportsmen Cary'!F16</f>
        <v>46</v>
      </c>
      <c r="G108" s="45">
        <f>'Sportsmen Cary'!A16</f>
        <v>0</v>
      </c>
    </row>
    <row r="109" spans="2:7" ht="15" customHeight="1">
      <c r="B109" s="43" t="str">
        <f>'Sportsmen Cary'!$A$1</f>
        <v>Sportsmen Cary</v>
      </c>
      <c r="C109" s="43" t="str">
        <f>IF('Sportsmen Cary'!C17="","",'Sportsmen Cary'!C17)</f>
        <v>Warren Cirriacruz</v>
      </c>
      <c r="D109" s="44">
        <f>'Sportsmen Cary'!D17</f>
        <v>0.33333333333333331</v>
      </c>
      <c r="E109" s="45">
        <f>'Sportsmen Cary'!E17</f>
        <v>4</v>
      </c>
      <c r="F109" s="45">
        <f>'Sportsmen Cary'!F17</f>
        <v>8</v>
      </c>
      <c r="G109" s="45">
        <f>'Sportsmen Cary'!A17</f>
        <v>39</v>
      </c>
    </row>
    <row r="110" spans="2:7" ht="15" customHeight="1">
      <c r="B110" s="43" t="str">
        <f>'Sportsmen Cary'!$A$1</f>
        <v>Sportsmen Cary</v>
      </c>
      <c r="C110" s="43" t="str">
        <f>IF('Sportsmen Cary'!C18="","",'Sportsmen Cary'!C18)</f>
        <v>Brian Shearer</v>
      </c>
      <c r="D110" s="44">
        <f>'Sportsmen Cary'!D18</f>
        <v>0.75</v>
      </c>
      <c r="E110" s="45">
        <f>'Sportsmen Cary'!E18</f>
        <v>3</v>
      </c>
      <c r="F110" s="45">
        <f>'Sportsmen Cary'!F18</f>
        <v>1</v>
      </c>
      <c r="G110" s="45">
        <f>'Sportsmen Cary'!A18</f>
        <v>47</v>
      </c>
    </row>
    <row r="111" spans="2:7" ht="15" customHeight="1">
      <c r="B111" s="43" t="str">
        <f>'Sportsmen Cary'!$A$1</f>
        <v>Sportsmen Cary</v>
      </c>
      <c r="C111" s="43" t="str">
        <f>IF('Sportsmen Cary'!C19="","",'Sportsmen Cary'!C19)</f>
        <v>Tiffany Taylor</v>
      </c>
      <c r="D111" s="44">
        <f>'Sportsmen Cary'!D19</f>
        <v>1</v>
      </c>
      <c r="E111" s="45">
        <f>'Sportsmen Cary'!E19</f>
        <v>1</v>
      </c>
      <c r="F111" s="45">
        <f>'Sportsmen Cary'!F19</f>
        <v>0</v>
      </c>
      <c r="G111" s="45">
        <f>'Sportsmen Cary'!A19</f>
        <v>50</v>
      </c>
    </row>
    <row r="112" spans="2:7" ht="15" customHeight="1">
      <c r="B112" s="43" t="str">
        <f>'Sportsmen Cary'!$A$1</f>
        <v>Sportsmen Cary</v>
      </c>
      <c r="C112" s="43" t="str">
        <f>IF('Sportsmen Cary'!C20="","",'Sportsmen Cary'!C20)</f>
        <v>Veronica Reyes</v>
      </c>
      <c r="D112" s="44">
        <f>'Sportsmen Cary'!D20</f>
        <v>0.16666666666666666</v>
      </c>
      <c r="E112" s="45">
        <f>'Sportsmen Cary'!E20</f>
        <v>1</v>
      </c>
      <c r="F112" s="45">
        <f>'Sportsmen Cary'!F20</f>
        <v>5</v>
      </c>
      <c r="G112" s="45">
        <f>'Sportsmen Cary'!A20</f>
        <v>45</v>
      </c>
    </row>
    <row r="113" spans="2:7" ht="15" customHeight="1">
      <c r="B113" s="43" t="str">
        <f>'Sportsmen Cary'!$A$1</f>
        <v>Sportsmen Cary</v>
      </c>
      <c r="C113" s="43" t="str">
        <f>IF('Sportsmen Cary'!C21="","",'Sportsmen Cary'!C21)</f>
        <v/>
      </c>
      <c r="D113" s="44">
        <f>'Sportsmen Cary'!D21</f>
        <v>0</v>
      </c>
      <c r="E113" s="45">
        <f>'Sportsmen Cary'!E21</f>
        <v>0</v>
      </c>
      <c r="F113" s="45">
        <f>'Sportsmen Cary'!F21</f>
        <v>0</v>
      </c>
      <c r="G113" s="45">
        <f>'Sportsmen Cary'!A21</f>
        <v>51</v>
      </c>
    </row>
    <row r="114" spans="2:7" ht="15" customHeight="1">
      <c r="B114" s="43" t="str">
        <f>'Sportsmen Cary'!$A$1</f>
        <v>Sportsmen Cary</v>
      </c>
      <c r="C114" s="43" t="str">
        <f>IF('Sportsmen Cary'!C22="","",'Sportsmen Cary'!C22)</f>
        <v/>
      </c>
      <c r="D114" s="44">
        <f>'Sportsmen Cary'!D22</f>
        <v>0</v>
      </c>
      <c r="E114" s="45">
        <f>'Sportsmen Cary'!E22</f>
        <v>0</v>
      </c>
      <c r="F114" s="45">
        <f>'Sportsmen Cary'!F22</f>
        <v>0</v>
      </c>
      <c r="G114" s="45">
        <f>'Sportsmen Cary'!A22</f>
        <v>51</v>
      </c>
    </row>
    <row r="115" spans="2:7" ht="15" customHeight="1">
      <c r="B115" s="43" t="str">
        <f>'Sportsmen Cary'!$A$1</f>
        <v>Sportsmen Cary</v>
      </c>
      <c r="C115" s="43" t="str">
        <f>IF('Sportsmen Cary'!C23="","",'Sportsmen Cary'!C23)</f>
        <v/>
      </c>
      <c r="D115" s="44">
        <f>'Sportsmen Cary'!D23</f>
        <v>0</v>
      </c>
      <c r="E115" s="45">
        <f>'Sportsmen Cary'!E23</f>
        <v>0</v>
      </c>
      <c r="F115" s="45">
        <f>'Sportsmen Cary'!F23</f>
        <v>0</v>
      </c>
      <c r="G115" s="45">
        <f>'Sportsmen Cary'!A23</f>
        <v>51</v>
      </c>
    </row>
    <row r="116" spans="2:7" ht="15" customHeight="1">
      <c r="B116" s="43" t="str">
        <f>'Sportsmen Cary'!$A$1</f>
        <v>Sportsmen Cary</v>
      </c>
      <c r="C116" s="43" t="str">
        <f>IF('Sportsmen Cary'!C24="","",'Sportsmen Cary'!C24)</f>
        <v/>
      </c>
      <c r="D116" s="44">
        <f>'Sportsmen Cary'!D24</f>
        <v>0</v>
      </c>
      <c r="E116" s="45">
        <f>'Sportsmen Cary'!E24</f>
        <v>0</v>
      </c>
      <c r="F116" s="45">
        <f>'Sportsmen Cary'!F24</f>
        <v>0</v>
      </c>
      <c r="G116" s="45">
        <f>'Sportsmen Cary'!A24</f>
        <v>51</v>
      </c>
    </row>
    <row r="117" spans="2:7" ht="15" customHeight="1">
      <c r="B117" s="43" t="str">
        <f>'Sportsmen Cary'!$A$1</f>
        <v>Sportsmen Cary</v>
      </c>
      <c r="C117" s="43" t="str">
        <f>IF('Sportsmen Cary'!C25="","",'Sportsmen Cary'!C25)</f>
        <v/>
      </c>
      <c r="D117" s="44">
        <f>'Sportsmen Cary'!D25</f>
        <v>0</v>
      </c>
      <c r="E117" s="45">
        <f>'Sportsmen Cary'!E25</f>
        <v>0</v>
      </c>
      <c r="F117" s="45">
        <f>'Sportsmen Cary'!F25</f>
        <v>0</v>
      </c>
      <c r="G117" s="45">
        <f>'Sportsmen Cary'!A25</f>
        <v>51</v>
      </c>
    </row>
    <row r="118" spans="2:7" ht="15" customHeight="1">
      <c r="B118" s="43" t="str">
        <f>'Sportsmen Cary'!$A$1</f>
        <v>Sportsmen Cary</v>
      </c>
      <c r="C118" s="43" t="str">
        <f>IF('Sportsmen Cary'!C26="","",'Sportsmen Cary'!C26)</f>
        <v/>
      </c>
      <c r="D118" s="44">
        <f>'Sportsmen Cary'!D26</f>
        <v>0</v>
      </c>
      <c r="E118" s="45">
        <f>'Sportsmen Cary'!E26</f>
        <v>0</v>
      </c>
      <c r="F118" s="45">
        <f>'Sportsmen Cary'!F26</f>
        <v>0</v>
      </c>
      <c r="G118" s="45">
        <f>'Sportsmen Cary'!A26</f>
        <v>51</v>
      </c>
    </row>
    <row r="119" spans="2:7" ht="15" customHeight="1">
      <c r="B119" s="43" t="str">
        <f>'Sportsmen Cary'!$A$1</f>
        <v>Sportsmen Cary</v>
      </c>
      <c r="C119" s="43" t="str">
        <f>IF('Sportsmen Cary'!C27="","",'Sportsmen Cary'!C27)</f>
        <v/>
      </c>
      <c r="D119" s="44">
        <f>'Sportsmen Cary'!D27</f>
        <v>0</v>
      </c>
      <c r="E119" s="45">
        <f>'Sportsmen Cary'!E27</f>
        <v>0</v>
      </c>
      <c r="F119" s="45">
        <f>'Sportsmen Cary'!F27</f>
        <v>0</v>
      </c>
      <c r="G119" s="45">
        <f>'Sportsmen Cary'!A27</f>
        <v>51</v>
      </c>
    </row>
    <row r="120" spans="2:7" ht="15" customHeight="1">
      <c r="B120" s="43" t="str">
        <f>'Sportsmen Cary'!$A$1</f>
        <v>Sportsmen Cary</v>
      </c>
      <c r="C120" s="43" t="str">
        <f>IF('Sportsmen Cary'!C28="","",'Sportsmen Cary'!C28)</f>
        <v/>
      </c>
      <c r="D120" s="44">
        <f>'Sportsmen Cary'!D28</f>
        <v>0</v>
      </c>
      <c r="E120" s="45">
        <f>'Sportsmen Cary'!E28</f>
        <v>0</v>
      </c>
      <c r="F120" s="45">
        <f>'Sportsmen Cary'!F28</f>
        <v>0</v>
      </c>
      <c r="G120" s="45">
        <f>'Sportsmen Cary'!A28</f>
        <v>51</v>
      </c>
    </row>
    <row r="121" spans="2:7" ht="15" customHeight="1">
      <c r="B121" s="43" t="str">
        <f>'Sportsmen Cary'!$A$1</f>
        <v>Sportsmen Cary</v>
      </c>
      <c r="C121" s="43" t="str">
        <f>IF('Sportsmen Cary'!C29="","",'Sportsmen Cary'!C29)</f>
        <v/>
      </c>
      <c r="D121" s="44">
        <f>'Sportsmen Cary'!D29</f>
        <v>0</v>
      </c>
      <c r="E121" s="45">
        <f>'Sportsmen Cary'!E29</f>
        <v>0</v>
      </c>
      <c r="F121" s="45">
        <f>'Sportsmen Cary'!F29</f>
        <v>0</v>
      </c>
      <c r="G121" s="45">
        <f>'Sportsmen Cary'!A29</f>
        <v>51</v>
      </c>
    </row>
    <row r="122" spans="2:7" ht="15" customHeight="1">
      <c r="B122" s="43" t="str">
        <f>'Sportsmen Cary'!$A$1</f>
        <v>Sportsmen Cary</v>
      </c>
      <c r="C122" s="43" t="str">
        <f>IF('Sportsmen Cary'!C30="","",'Sportsmen Cary'!C30)</f>
        <v/>
      </c>
      <c r="D122" s="44">
        <f>'Sportsmen Cary'!D30</f>
        <v>0</v>
      </c>
      <c r="E122" s="45">
        <f>'Sportsmen Cary'!E30</f>
        <v>0</v>
      </c>
      <c r="F122" s="45">
        <f>'Sportsmen Cary'!F30</f>
        <v>0</v>
      </c>
      <c r="G122" s="45">
        <f>'Sportsmen Cary'!A30</f>
        <v>51</v>
      </c>
    </row>
    <row r="123" spans="2:7" ht="15" customHeight="1">
      <c r="B123" s="43" t="str">
        <f>'Sportsmen James'!$A$1</f>
        <v>Sportsmen James</v>
      </c>
      <c r="C123" s="43" t="str">
        <f>IF('Sportsmen James'!C11="","",'Sportsmen James'!C11)</f>
        <v>James Vidal ©</v>
      </c>
      <c r="D123" s="44">
        <f>'Sportsmen James'!D11</f>
        <v>0.6071428571428571</v>
      </c>
      <c r="E123" s="45">
        <f>'Sportsmen James'!E11</f>
        <v>34</v>
      </c>
      <c r="F123" s="45">
        <f>'Sportsmen James'!F11</f>
        <v>22</v>
      </c>
      <c r="G123" s="45">
        <f>'Sportsmen James'!A11</f>
        <v>0</v>
      </c>
    </row>
    <row r="124" spans="2:7" ht="15" customHeight="1">
      <c r="B124" s="43" t="str">
        <f>'Sportsmen James'!$A$1</f>
        <v>Sportsmen James</v>
      </c>
      <c r="C124" s="43" t="str">
        <f>IF('Sportsmen James'!C12="","",'Sportsmen James'!C12)</f>
        <v>Ricky Mendoza</v>
      </c>
      <c r="D124" s="44">
        <f>'Sportsmen James'!D12</f>
        <v>0.57999999999999996</v>
      </c>
      <c r="E124" s="45">
        <f>'Sportsmen James'!E12</f>
        <v>29</v>
      </c>
      <c r="F124" s="45">
        <f>'Sportsmen James'!F12</f>
        <v>21</v>
      </c>
      <c r="G124" s="45">
        <f>'Sportsmen James'!A12</f>
        <v>1</v>
      </c>
    </row>
    <row r="125" spans="2:7" ht="15" customHeight="1">
      <c r="B125" s="43" t="str">
        <f>'Sportsmen James'!$A$1</f>
        <v>Sportsmen James</v>
      </c>
      <c r="C125" s="43" t="str">
        <f>IF('Sportsmen James'!C13="","",'Sportsmen James'!C13)</f>
        <v>Simba Kharoud</v>
      </c>
      <c r="D125" s="44">
        <f>'Sportsmen James'!D13</f>
        <v>0.59615384615384615</v>
      </c>
      <c r="E125" s="45">
        <f>'Sportsmen James'!E13</f>
        <v>31</v>
      </c>
      <c r="F125" s="45">
        <f>'Sportsmen James'!F13</f>
        <v>21</v>
      </c>
      <c r="G125" s="45">
        <f>'Sportsmen James'!A13</f>
        <v>0</v>
      </c>
    </row>
    <row r="126" spans="2:7" ht="15" customHeight="1">
      <c r="B126" s="43" t="str">
        <f>'Sportsmen James'!$A$1</f>
        <v>Sportsmen James</v>
      </c>
      <c r="C126" s="43" t="str">
        <f>IF('Sportsmen James'!C14="","",'Sportsmen James'!C14)</f>
        <v>Jimmy Vega</v>
      </c>
      <c r="D126" s="44">
        <f>'Sportsmen James'!D14</f>
        <v>0.52173913043478259</v>
      </c>
      <c r="E126" s="45">
        <f>'Sportsmen James'!E14</f>
        <v>24</v>
      </c>
      <c r="F126" s="45">
        <f>'Sportsmen James'!F14</f>
        <v>22</v>
      </c>
      <c r="G126" s="45">
        <f>'Sportsmen James'!A14</f>
        <v>5</v>
      </c>
    </row>
    <row r="127" spans="2:7" ht="15" customHeight="1">
      <c r="B127" s="43" t="str">
        <f>'Sportsmen James'!$A$1</f>
        <v>Sportsmen James</v>
      </c>
      <c r="C127" s="43" t="str">
        <f>IF('Sportsmen James'!C15="","",'Sportsmen James'!C15)</f>
        <v>Gabe Cerros</v>
      </c>
      <c r="D127" s="44">
        <f>'Sportsmen James'!D15</f>
        <v>0.33333333333333331</v>
      </c>
      <c r="E127" s="45">
        <f>'Sportsmen James'!E15</f>
        <v>16</v>
      </c>
      <c r="F127" s="45">
        <f>'Sportsmen James'!F15</f>
        <v>32</v>
      </c>
      <c r="G127" s="45">
        <f>'Sportsmen James'!A15</f>
        <v>3</v>
      </c>
    </row>
    <row r="128" spans="2:7" ht="15" customHeight="1">
      <c r="B128" s="43" t="str">
        <f>'Sportsmen James'!$A$1</f>
        <v>Sportsmen James</v>
      </c>
      <c r="C128" s="43" t="str">
        <f>IF('Sportsmen James'!C16="","",'Sportsmen James'!C16)</f>
        <v>Alex Weaver</v>
      </c>
      <c r="D128" s="44">
        <f>'Sportsmen James'!D16</f>
        <v>0.765625</v>
      </c>
      <c r="E128" s="45">
        <f>'Sportsmen James'!E16</f>
        <v>49</v>
      </c>
      <c r="F128" s="45">
        <f>'Sportsmen James'!F16</f>
        <v>15</v>
      </c>
      <c r="G128" s="45">
        <f>'Sportsmen James'!A16</f>
        <v>0</v>
      </c>
    </row>
    <row r="129" spans="2:7" ht="15" customHeight="1">
      <c r="B129" s="43" t="str">
        <f>'Sportsmen James'!$A$1</f>
        <v>Sportsmen James</v>
      </c>
      <c r="C129" s="43" t="str">
        <f>IF('Sportsmen James'!C17="","",'Sportsmen James'!C17)</f>
        <v>Jacob Mayfield</v>
      </c>
      <c r="D129" s="44">
        <f>'Sportsmen James'!D17</f>
        <v>0.25</v>
      </c>
      <c r="E129" s="45">
        <f>'Sportsmen James'!E17</f>
        <v>1</v>
      </c>
      <c r="F129" s="45">
        <f>'Sportsmen James'!F17</f>
        <v>3</v>
      </c>
      <c r="G129" s="45">
        <f>'Sportsmen James'!A17</f>
        <v>47</v>
      </c>
    </row>
    <row r="130" spans="2:7" ht="15" customHeight="1">
      <c r="B130" s="43" t="str">
        <f>'Sportsmen James'!$A$1</f>
        <v>Sportsmen James</v>
      </c>
      <c r="C130" s="43" t="str">
        <f>IF('Sportsmen James'!C18="","",'Sportsmen James'!C18)</f>
        <v/>
      </c>
      <c r="D130" s="44">
        <f>'Sportsmen James'!D18</f>
        <v>0</v>
      </c>
      <c r="E130" s="45">
        <f>'Sportsmen James'!E18</f>
        <v>0</v>
      </c>
      <c r="F130" s="45">
        <f>'Sportsmen James'!F18</f>
        <v>0</v>
      </c>
      <c r="G130" s="45">
        <f>'Sportsmen James'!A18</f>
        <v>51</v>
      </c>
    </row>
    <row r="131" spans="2:7" ht="15" customHeight="1">
      <c r="B131" s="43" t="str">
        <f>'Sportsmen James'!$A$1</f>
        <v>Sportsmen James</v>
      </c>
      <c r="C131" s="43" t="str">
        <f>IF('Sportsmen James'!C19="","",'Sportsmen James'!C19)</f>
        <v/>
      </c>
      <c r="D131" s="44">
        <f>'Sportsmen James'!D19</f>
        <v>0</v>
      </c>
      <c r="E131" s="45">
        <f>'Sportsmen James'!E19</f>
        <v>0</v>
      </c>
      <c r="F131" s="45">
        <f>'Sportsmen James'!F19</f>
        <v>0</v>
      </c>
      <c r="G131" s="45">
        <f>'Sportsmen James'!A19</f>
        <v>51</v>
      </c>
    </row>
    <row r="132" spans="2:7" ht="15" customHeight="1">
      <c r="B132" s="43" t="str">
        <f>'Sportsmen James'!$A$1</f>
        <v>Sportsmen James</v>
      </c>
      <c r="C132" s="43" t="str">
        <f>IF('Sportsmen James'!C20="","",'Sportsmen James'!C20)</f>
        <v/>
      </c>
      <c r="D132" s="44">
        <f>'Sportsmen James'!D20</f>
        <v>0</v>
      </c>
      <c r="E132" s="45">
        <f>'Sportsmen James'!E20</f>
        <v>0</v>
      </c>
      <c r="F132" s="45">
        <f>'Sportsmen James'!F20</f>
        <v>0</v>
      </c>
      <c r="G132" s="45">
        <f>'Sportsmen James'!A20</f>
        <v>51</v>
      </c>
    </row>
    <row r="133" spans="2:7" ht="15" customHeight="1">
      <c r="B133" s="43" t="str">
        <f>'Sportsmen James'!$A$1</f>
        <v>Sportsmen James</v>
      </c>
      <c r="C133" s="43" t="str">
        <f>IF('Sportsmen James'!C21="","",'Sportsmen James'!C21)</f>
        <v/>
      </c>
      <c r="D133" s="44">
        <f>'Sportsmen James'!D21</f>
        <v>0</v>
      </c>
      <c r="E133" s="45">
        <f>'Sportsmen James'!E21</f>
        <v>0</v>
      </c>
      <c r="F133" s="45">
        <f>'Sportsmen James'!F21</f>
        <v>0</v>
      </c>
      <c r="G133" s="45">
        <f>'Sportsmen James'!A21</f>
        <v>51</v>
      </c>
    </row>
    <row r="134" spans="2:7" ht="15" customHeight="1">
      <c r="B134" s="43" t="str">
        <f>'Sportsmen James'!$A$1</f>
        <v>Sportsmen James</v>
      </c>
      <c r="C134" s="43" t="str">
        <f>IF('Sportsmen James'!C22="","",'Sportsmen James'!C22)</f>
        <v/>
      </c>
      <c r="D134" s="44">
        <f>'Sportsmen James'!D22</f>
        <v>0</v>
      </c>
      <c r="E134" s="45">
        <f>'Sportsmen James'!E22</f>
        <v>0</v>
      </c>
      <c r="F134" s="45">
        <f>'Sportsmen James'!F22</f>
        <v>0</v>
      </c>
      <c r="G134" s="45">
        <f>'Sportsmen James'!A22</f>
        <v>51</v>
      </c>
    </row>
    <row r="135" spans="2:7" ht="15" customHeight="1">
      <c r="B135" s="43" t="str">
        <f>'Sportsmen James'!$A$1</f>
        <v>Sportsmen James</v>
      </c>
      <c r="C135" s="43" t="str">
        <f>IF('Sportsmen James'!C23="","",'Sportsmen James'!C23)</f>
        <v/>
      </c>
      <c r="D135" s="44">
        <f>'Sportsmen James'!D23</f>
        <v>0</v>
      </c>
      <c r="E135" s="45">
        <f>'Sportsmen James'!E23</f>
        <v>0</v>
      </c>
      <c r="F135" s="45">
        <f>'Sportsmen James'!F23</f>
        <v>0</v>
      </c>
      <c r="G135" s="45">
        <f>'Sportsmen James'!A23</f>
        <v>51</v>
      </c>
    </row>
    <row r="136" spans="2:7" ht="15" customHeight="1">
      <c r="B136" s="43" t="str">
        <f>'Sportsmen James'!$A$1</f>
        <v>Sportsmen James</v>
      </c>
      <c r="C136" s="43" t="str">
        <f>IF('Sportsmen James'!C24="","",'Sportsmen James'!C24)</f>
        <v/>
      </c>
      <c r="D136" s="44">
        <f>'Sportsmen James'!D24</f>
        <v>0</v>
      </c>
      <c r="E136" s="45">
        <f>'Sportsmen James'!E24</f>
        <v>0</v>
      </c>
      <c r="F136" s="45">
        <f>'Sportsmen James'!F24</f>
        <v>0</v>
      </c>
      <c r="G136" s="45">
        <f>'Sportsmen James'!A24</f>
        <v>51</v>
      </c>
    </row>
    <row r="137" spans="2:7" ht="15" customHeight="1">
      <c r="B137" s="43" t="str">
        <f>'Sportsmen James'!$A$1</f>
        <v>Sportsmen James</v>
      </c>
      <c r="C137" s="43" t="str">
        <f>IF('Sportsmen James'!C25="","",'Sportsmen James'!C25)</f>
        <v/>
      </c>
      <c r="D137" s="44">
        <f>'Sportsmen James'!D25</f>
        <v>0</v>
      </c>
      <c r="E137" s="45">
        <f>'Sportsmen James'!E25</f>
        <v>0</v>
      </c>
      <c r="F137" s="45">
        <f>'Sportsmen James'!F25</f>
        <v>0</v>
      </c>
      <c r="G137" s="45">
        <f>'Sportsmen James'!A25</f>
        <v>51</v>
      </c>
    </row>
    <row r="138" spans="2:7" ht="15" customHeight="1">
      <c r="B138" s="43" t="str">
        <f>'Sportsmen James'!$A$1</f>
        <v>Sportsmen James</v>
      </c>
      <c r="C138" s="43" t="str">
        <f>IF('Sportsmen James'!C26="","",'Sportsmen James'!C26)</f>
        <v/>
      </c>
      <c r="D138" s="44">
        <f>'Sportsmen James'!D26</f>
        <v>0</v>
      </c>
      <c r="E138" s="45">
        <f>'Sportsmen James'!E26</f>
        <v>0</v>
      </c>
      <c r="F138" s="45">
        <f>'Sportsmen James'!F26</f>
        <v>0</v>
      </c>
      <c r="G138" s="45">
        <f>'Sportsmen James'!A26</f>
        <v>51</v>
      </c>
    </row>
    <row r="139" spans="2:7" ht="15" customHeight="1">
      <c r="B139" s="43" t="str">
        <f>'Sportsmen James'!$A$1</f>
        <v>Sportsmen James</v>
      </c>
      <c r="C139" s="43" t="str">
        <f>IF('Sportsmen James'!C27="","",'Sportsmen James'!C27)</f>
        <v/>
      </c>
      <c r="D139" s="44">
        <f>'Sportsmen James'!D27</f>
        <v>0</v>
      </c>
      <c r="E139" s="45">
        <f>'Sportsmen James'!E27</f>
        <v>0</v>
      </c>
      <c r="F139" s="45">
        <f>'Sportsmen James'!F27</f>
        <v>0</v>
      </c>
      <c r="G139" s="45">
        <f>'Sportsmen James'!A27</f>
        <v>51</v>
      </c>
    </row>
    <row r="140" spans="2:7" ht="15" customHeight="1">
      <c r="B140" s="43" t="str">
        <f>'Sportsmen James'!$A$1</f>
        <v>Sportsmen James</v>
      </c>
      <c r="C140" s="43" t="str">
        <f>IF('Sportsmen James'!C28="","",'Sportsmen James'!C28)</f>
        <v/>
      </c>
      <c r="D140" s="44">
        <f>'Sportsmen James'!D28</f>
        <v>0</v>
      </c>
      <c r="E140" s="45">
        <f>'Sportsmen James'!E28</f>
        <v>0</v>
      </c>
      <c r="F140" s="45">
        <f>'Sportsmen James'!F28</f>
        <v>0</v>
      </c>
      <c r="G140" s="45">
        <f>'Sportsmen James'!A28</f>
        <v>51</v>
      </c>
    </row>
    <row r="141" spans="2:7" ht="15" customHeight="1">
      <c r="B141" s="43" t="str">
        <f>'Sportsmen James'!$A$1</f>
        <v>Sportsmen James</v>
      </c>
      <c r="C141" s="43" t="str">
        <f>IF('Sportsmen James'!C29="","",'Sportsmen James'!C29)</f>
        <v/>
      </c>
      <c r="D141" s="44">
        <f>'Sportsmen James'!D29</f>
        <v>0</v>
      </c>
      <c r="E141" s="45">
        <f>'Sportsmen James'!E29</f>
        <v>0</v>
      </c>
      <c r="F141" s="45">
        <f>'Sportsmen James'!F29</f>
        <v>0</v>
      </c>
      <c r="G141" s="45">
        <f>'Sportsmen James'!A29</f>
        <v>51</v>
      </c>
    </row>
    <row r="142" spans="2:7" ht="15" customHeight="1">
      <c r="B142" s="43" t="str">
        <f>'Sportsmen James'!$A$1</f>
        <v>Sportsmen James</v>
      </c>
      <c r="C142" s="43" t="str">
        <f>IF('Sportsmen James'!C30="","",'Sportsmen James'!C30)</f>
        <v/>
      </c>
      <c r="D142" s="44">
        <f>'Sportsmen James'!D30</f>
        <v>0</v>
      </c>
      <c r="E142" s="45">
        <f>'Sportsmen James'!E30</f>
        <v>0</v>
      </c>
      <c r="F142" s="45">
        <f>'Sportsmen James'!F30</f>
        <v>0</v>
      </c>
      <c r="G142" s="45">
        <f>'Sportsmen James'!A30</f>
        <v>51</v>
      </c>
    </row>
    <row r="143" spans="2:7" ht="15" customHeight="1">
      <c r="B143" s="43" t="str">
        <f>'Stadium David'!$A$1</f>
        <v>Stadium David</v>
      </c>
      <c r="C143" s="43" t="str">
        <f>IF('Stadium David'!$C11="","",'Stadium David'!$C11)</f>
        <v>David Harris ©</v>
      </c>
      <c r="D143" s="44">
        <f>'Stadium David'!$D11</f>
        <v>0.30555555555555558</v>
      </c>
      <c r="E143" s="45">
        <f>'Stadium David'!$E11</f>
        <v>11</v>
      </c>
      <c r="F143" s="45">
        <f>'Stadium David'!$F11</f>
        <v>25</v>
      </c>
      <c r="G143" s="45">
        <f>'Stadium David'!$A11</f>
        <v>15</v>
      </c>
    </row>
    <row r="144" spans="2:7" ht="15" customHeight="1">
      <c r="B144" s="43" t="str">
        <f>'Stadium David'!$A$1</f>
        <v>Stadium David</v>
      </c>
      <c r="C144" s="43" t="str">
        <f>IF('Stadium David'!$C12="","",'Stadium David'!$C12)</f>
        <v>Carrie Hoffman (F)</v>
      </c>
      <c r="D144" s="44">
        <f>'Stadium David'!$D12</f>
        <v>0</v>
      </c>
      <c r="E144" s="45">
        <f>'Stadium David'!$E12</f>
        <v>0</v>
      </c>
      <c r="F144" s="45">
        <f>'Stadium David'!$F12</f>
        <v>2</v>
      </c>
      <c r="G144" s="45">
        <f>'Stadium David'!$A12</f>
        <v>49</v>
      </c>
    </row>
    <row r="145" spans="2:7" ht="15" customHeight="1">
      <c r="B145" s="43" t="str">
        <f>'Stadium David'!$A$1</f>
        <v>Stadium David</v>
      </c>
      <c r="C145" s="43" t="str">
        <f>IF('Stadium David'!$C13="","",'Stadium David'!$C13)</f>
        <v>Chris Menendez</v>
      </c>
      <c r="D145" s="44">
        <f>'Stadium David'!$D13</f>
        <v>0.5</v>
      </c>
      <c r="E145" s="45">
        <f>'Stadium David'!$E13</f>
        <v>1</v>
      </c>
      <c r="F145" s="45">
        <f>'Stadium David'!$F13</f>
        <v>1</v>
      </c>
      <c r="G145" s="45">
        <f>'Stadium David'!$A13</f>
        <v>49</v>
      </c>
    </row>
    <row r="146" spans="2:7" ht="15" customHeight="1">
      <c r="B146" s="43" t="str">
        <f>'Stadium David'!$A$1</f>
        <v>Stadium David</v>
      </c>
      <c r="C146" s="43" t="str">
        <f>IF('Stadium David'!$C14="","",'Stadium David'!$C14)</f>
        <v>Jose Pizano</v>
      </c>
      <c r="D146" s="44">
        <f>'Stadium David'!$D14</f>
        <v>0.578125</v>
      </c>
      <c r="E146" s="45">
        <f>'Stadium David'!$E14</f>
        <v>37</v>
      </c>
      <c r="F146" s="45">
        <f>'Stadium David'!$F14</f>
        <v>27</v>
      </c>
      <c r="G146" s="45">
        <f>'Stadium David'!$A14</f>
        <v>0</v>
      </c>
    </row>
    <row r="147" spans="2:7" ht="15" customHeight="1">
      <c r="B147" s="43" t="str">
        <f>'Stadium David'!$A$1</f>
        <v>Stadium David</v>
      </c>
      <c r="C147" s="43" t="str">
        <f>IF('Stadium David'!$C15="","",'Stadium David'!$C15)</f>
        <v>Julia Tabararez (F)</v>
      </c>
      <c r="D147" s="44">
        <f>'Stadium David'!$D15</f>
        <v>0.30769230769230771</v>
      </c>
      <c r="E147" s="45">
        <f>'Stadium David'!$E15</f>
        <v>16</v>
      </c>
      <c r="F147" s="45">
        <f>'Stadium David'!$F15</f>
        <v>36</v>
      </c>
      <c r="G147" s="45">
        <f>'Stadium David'!$A15</f>
        <v>0</v>
      </c>
    </row>
    <row r="148" spans="2:7" ht="15" customHeight="1">
      <c r="B148" s="43" t="str">
        <f>'Stadium David'!$A$1</f>
        <v>Stadium David</v>
      </c>
      <c r="C148" s="43" t="str">
        <f>IF('Stadium David'!$C16="","",'Stadium David'!$C16)</f>
        <v>Arnold Espanza</v>
      </c>
      <c r="D148" s="44">
        <f>'Stadium David'!$D16</f>
        <v>0.42</v>
      </c>
      <c r="E148" s="45">
        <f>'Stadium David'!$E16</f>
        <v>21</v>
      </c>
      <c r="F148" s="45">
        <f>'Stadium David'!$F16</f>
        <v>29</v>
      </c>
      <c r="G148" s="45">
        <f>'Stadium David'!$A16</f>
        <v>1</v>
      </c>
    </row>
    <row r="149" spans="2:7" ht="15" customHeight="1">
      <c r="B149" s="43" t="str">
        <f>'Stadium David'!$A$1</f>
        <v>Stadium David</v>
      </c>
      <c r="C149" s="43" t="str">
        <f>IF('Stadium David'!$C17="","",'Stadium David'!$C17)</f>
        <v>Marc Vondoren</v>
      </c>
      <c r="D149" s="44">
        <f>'Stadium David'!$D17</f>
        <v>0.625</v>
      </c>
      <c r="E149" s="45">
        <f>'Stadium David'!$E17</f>
        <v>5</v>
      </c>
      <c r="F149" s="45">
        <f>'Stadium David'!$F17</f>
        <v>3</v>
      </c>
      <c r="G149" s="45">
        <f>'Stadium David'!$A17</f>
        <v>43</v>
      </c>
    </row>
    <row r="150" spans="2:7" ht="15" customHeight="1">
      <c r="B150" s="43" t="str">
        <f>'Stadium David'!$A$1</f>
        <v>Stadium David</v>
      </c>
      <c r="C150" s="43" t="str">
        <f>IF('Stadium David'!$C18="","",'Stadium David'!$C18)</f>
        <v>Johnny Valdes</v>
      </c>
      <c r="D150" s="44">
        <f>'Stadium David'!$D18</f>
        <v>0.52500000000000002</v>
      </c>
      <c r="E150" s="45">
        <f>'Stadium David'!$E18</f>
        <v>21</v>
      </c>
      <c r="F150" s="45">
        <f>'Stadium David'!$F18</f>
        <v>19</v>
      </c>
      <c r="G150" s="45">
        <f>'Stadium David'!$A18</f>
        <v>11</v>
      </c>
    </row>
    <row r="151" spans="2:7" ht="15" customHeight="1">
      <c r="B151" s="43" t="str">
        <f>'Stadium David'!$A$1</f>
        <v>Stadium David</v>
      </c>
      <c r="C151" s="43" t="str">
        <f>IF('Stadium David'!$C19="","",'Stadium David'!$C19)</f>
        <v>TJ Hughes</v>
      </c>
      <c r="D151" s="44">
        <f>'Stadium David'!$D19</f>
        <v>0.75</v>
      </c>
      <c r="E151" s="45">
        <f>'Stadium David'!$E19</f>
        <v>3</v>
      </c>
      <c r="F151" s="45">
        <f>'Stadium David'!$F19</f>
        <v>1</v>
      </c>
      <c r="G151" s="45">
        <f>'Stadium David'!$A19</f>
        <v>47</v>
      </c>
    </row>
    <row r="152" spans="2:7" ht="15" customHeight="1">
      <c r="B152" s="43" t="str">
        <f>'Stadium David'!$A$1</f>
        <v>Stadium David</v>
      </c>
      <c r="C152" s="43" t="str">
        <f>IF('Stadium David'!$C20="","",'Stadium David'!$C20)</f>
        <v>Omar Flores</v>
      </c>
      <c r="D152" s="44">
        <f>'Stadium David'!$D20</f>
        <v>0.45</v>
      </c>
      <c r="E152" s="45">
        <f>'Stadium David'!$E20</f>
        <v>9</v>
      </c>
      <c r="F152" s="45">
        <f>'Stadium David'!$F20</f>
        <v>11</v>
      </c>
      <c r="G152" s="45">
        <f>'Stadium David'!$A20</f>
        <v>31</v>
      </c>
    </row>
    <row r="153" spans="2:7" ht="15" customHeight="1">
      <c r="B153" s="43" t="str">
        <f>'Stadium David'!$A$1</f>
        <v>Stadium David</v>
      </c>
      <c r="C153" s="43" t="str">
        <f>IF('Stadium David'!$C21="","",'Stadium David'!$C21)</f>
        <v>Mike Miranda</v>
      </c>
      <c r="D153" s="44">
        <f>'Stadium David'!$D21</f>
        <v>0.3235294117647059</v>
      </c>
      <c r="E153" s="45">
        <f>'Stadium David'!$E21</f>
        <v>11</v>
      </c>
      <c r="F153" s="45">
        <f>'Stadium David'!$F21</f>
        <v>23</v>
      </c>
      <c r="G153" s="45">
        <f>'Stadium David'!$A21</f>
        <v>17</v>
      </c>
    </row>
    <row r="154" spans="2:7" ht="15" customHeight="1">
      <c r="B154" s="43" t="str">
        <f>'Stadium David'!$A$1</f>
        <v>Stadium David</v>
      </c>
      <c r="C154" s="43" t="str">
        <f>IF('Stadium David'!$C22="","",'Stadium David'!$C22)</f>
        <v>Tiffany Taylor</v>
      </c>
      <c r="D154" s="44">
        <f>'Stadium David'!$D22</f>
        <v>0.25</v>
      </c>
      <c r="E154" s="45">
        <f>'Stadium David'!$E22</f>
        <v>1</v>
      </c>
      <c r="F154" s="45">
        <f>'Stadium David'!$F22</f>
        <v>3</v>
      </c>
      <c r="G154" s="45">
        <f>'Stadium David'!$A22</f>
        <v>47</v>
      </c>
    </row>
    <row r="155" spans="2:7" ht="15" customHeight="1">
      <c r="B155" s="43" t="str">
        <f>'Stadium David'!$A$1</f>
        <v>Stadium David</v>
      </c>
      <c r="C155" s="43" t="str">
        <f>IF('Stadium David'!$C23="","",'Stadium David'!$C23)</f>
        <v>Unknown</v>
      </c>
      <c r="D155" s="44">
        <f>'Stadium David'!$D23</f>
        <v>0</v>
      </c>
      <c r="E155" s="45">
        <f>'Stadium David'!$E23</f>
        <v>0</v>
      </c>
      <c r="F155" s="45">
        <f>'Stadium David'!$F23</f>
        <v>4</v>
      </c>
      <c r="G155" s="45">
        <f>'Stadium David'!$A23</f>
        <v>47</v>
      </c>
    </row>
    <row r="156" spans="2:7" ht="15" customHeight="1">
      <c r="B156" s="43" t="str">
        <f>'Stadium David'!$A$1</f>
        <v>Stadium David</v>
      </c>
      <c r="C156" s="43" t="str">
        <f>IF('Stadium David'!$C24="","",'Stadium David'!$C24)</f>
        <v/>
      </c>
      <c r="D156" s="44">
        <f>'Stadium David'!$D24</f>
        <v>0</v>
      </c>
      <c r="E156" s="45">
        <f>'Stadium David'!$E24</f>
        <v>0</v>
      </c>
      <c r="F156" s="45">
        <f>'Stadium David'!$F24</f>
        <v>0</v>
      </c>
      <c r="G156" s="45">
        <f>'Stadium David'!$A24</f>
        <v>51</v>
      </c>
    </row>
    <row r="157" spans="2:7" ht="15" customHeight="1">
      <c r="B157" s="43" t="str">
        <f>'Stadium David'!$A$1</f>
        <v>Stadium David</v>
      </c>
      <c r="C157" s="43" t="str">
        <f>IF('Stadium David'!$C25="","",'Stadium David'!$C25)</f>
        <v/>
      </c>
      <c r="D157" s="44">
        <f>'Stadium David'!$D25</f>
        <v>0</v>
      </c>
      <c r="E157" s="45">
        <f>'Stadium David'!$E25</f>
        <v>0</v>
      </c>
      <c r="F157" s="45">
        <f>'Stadium David'!$F25</f>
        <v>0</v>
      </c>
      <c r="G157" s="45">
        <f>'Stadium David'!$A25</f>
        <v>51</v>
      </c>
    </row>
    <row r="158" spans="2:7" ht="15" customHeight="1">
      <c r="B158" s="43" t="str">
        <f>'Stadium David'!$A$1</f>
        <v>Stadium David</v>
      </c>
      <c r="C158" s="43" t="str">
        <f>IF('Stadium David'!$C26="","",'Stadium David'!$C26)</f>
        <v/>
      </c>
      <c r="D158" s="44">
        <f>'Stadium David'!$D26</f>
        <v>0</v>
      </c>
      <c r="E158" s="45">
        <f>'Stadium David'!$E26</f>
        <v>0</v>
      </c>
      <c r="F158" s="45">
        <f>'Stadium David'!$F26</f>
        <v>0</v>
      </c>
      <c r="G158" s="45">
        <f>'Stadium David'!$A26</f>
        <v>51</v>
      </c>
    </row>
    <row r="159" spans="2:7" ht="15" customHeight="1">
      <c r="B159" s="43" t="str">
        <f>'Stadium David'!$A$1</f>
        <v>Stadium David</v>
      </c>
      <c r="C159" s="43" t="str">
        <f>IF('Stadium David'!$C27="","",'Stadium David'!$C27)</f>
        <v/>
      </c>
      <c r="D159" s="44">
        <f>'Stadium David'!$D27</f>
        <v>0</v>
      </c>
      <c r="E159" s="45">
        <f>'Stadium David'!$E27</f>
        <v>0</v>
      </c>
      <c r="F159" s="45">
        <f>'Stadium David'!$F27</f>
        <v>0</v>
      </c>
      <c r="G159" s="45">
        <f>'Stadium David'!$A27</f>
        <v>51</v>
      </c>
    </row>
    <row r="160" spans="2:7" ht="15" customHeight="1">
      <c r="B160" s="43" t="str">
        <f>'Stadium David'!$A$1</f>
        <v>Stadium David</v>
      </c>
      <c r="C160" s="43" t="str">
        <f>IF('Stadium David'!$C28="","",'Stadium David'!$C28)</f>
        <v/>
      </c>
      <c r="D160" s="44">
        <f>'Stadium David'!$D28</f>
        <v>0</v>
      </c>
      <c r="E160" s="45">
        <f>'Stadium David'!$E28</f>
        <v>0</v>
      </c>
      <c r="F160" s="45">
        <f>'Stadium David'!$F28</f>
        <v>0</v>
      </c>
      <c r="G160" s="45">
        <f>'Stadium David'!$A28</f>
        <v>51</v>
      </c>
    </row>
    <row r="161" spans="2:7" ht="15" customHeight="1">
      <c r="B161" s="43" t="str">
        <f>'Stadium David'!$A$1</f>
        <v>Stadium David</v>
      </c>
      <c r="C161" s="43" t="str">
        <f>IF('Stadium David'!$C29="","",'Stadium David'!$C29)</f>
        <v/>
      </c>
      <c r="D161" s="44">
        <f>'Stadium David'!$D29</f>
        <v>0</v>
      </c>
      <c r="E161" s="45">
        <f>'Stadium David'!$E29</f>
        <v>0</v>
      </c>
      <c r="F161" s="45">
        <f>'Stadium David'!$F29</f>
        <v>0</v>
      </c>
      <c r="G161" s="45">
        <f>'Stadium David'!$A29</f>
        <v>51</v>
      </c>
    </row>
    <row r="162" spans="2:7" ht="15" customHeight="1">
      <c r="B162" s="43" t="str">
        <f>'Stadium David'!$A$1</f>
        <v>Stadium David</v>
      </c>
      <c r="C162" s="43" t="str">
        <f>IF('Stadium David'!$C30="","",'Stadium David'!$C30)</f>
        <v/>
      </c>
      <c r="D162" s="44">
        <f>'Stadium David'!$D30</f>
        <v>0</v>
      </c>
      <c r="E162" s="45">
        <f>'Stadium David'!$E30</f>
        <v>0</v>
      </c>
      <c r="F162" s="45">
        <f>'Stadium David'!$F30</f>
        <v>0</v>
      </c>
      <c r="G162" s="45">
        <f>'Stadium David'!$A30</f>
        <v>51</v>
      </c>
    </row>
    <row r="163" spans="2:7" ht="15" customHeight="1">
      <c r="B163" s="43" t="str">
        <f>Team9!$A$1</f>
        <v>Team09</v>
      </c>
      <c r="C163" s="43" t="str">
        <f>IF(Team9!$C11="","",Team9!$C11)</f>
        <v/>
      </c>
      <c r="D163" s="44">
        <f>Team9!$D11</f>
        <v>0</v>
      </c>
      <c r="E163" s="45">
        <f>Team9!$E11</f>
        <v>0</v>
      </c>
      <c r="F163" s="45">
        <f>Team9!$F11</f>
        <v>0</v>
      </c>
      <c r="G163" s="45">
        <f>Team9!$A11</f>
        <v>51</v>
      </c>
    </row>
    <row r="164" spans="2:7" ht="15" customHeight="1">
      <c r="B164" s="43" t="str">
        <f>Team9!$A$1</f>
        <v>Team09</v>
      </c>
      <c r="C164" s="43" t="str">
        <f>IF(Team9!$C12="","",Team9!$C12)</f>
        <v/>
      </c>
      <c r="D164" s="44">
        <f>Team9!$D12</f>
        <v>0</v>
      </c>
      <c r="E164" s="45">
        <f>Team9!$E12</f>
        <v>0</v>
      </c>
      <c r="F164" s="45">
        <f>Team9!$F12</f>
        <v>0</v>
      </c>
      <c r="G164" s="45">
        <f>Team9!$A12</f>
        <v>51</v>
      </c>
    </row>
    <row r="165" spans="2:7" ht="15" customHeight="1">
      <c r="B165" s="43" t="str">
        <f>Team9!$A$1</f>
        <v>Team09</v>
      </c>
      <c r="C165" s="43" t="str">
        <f>IF(Team9!$C13="","",Team9!$C13)</f>
        <v/>
      </c>
      <c r="D165" s="44">
        <f>Team9!$D13</f>
        <v>0</v>
      </c>
      <c r="E165" s="45">
        <f>Team9!$E13</f>
        <v>0</v>
      </c>
      <c r="F165" s="45">
        <f>Team9!$F13</f>
        <v>0</v>
      </c>
      <c r="G165" s="45">
        <f>Team9!$A13</f>
        <v>51</v>
      </c>
    </row>
    <row r="166" spans="2:7" ht="15" customHeight="1">
      <c r="B166" s="43" t="str">
        <f>Team9!$A$1</f>
        <v>Team09</v>
      </c>
      <c r="C166" s="43" t="str">
        <f>IF(Team9!$C14="","",Team9!$C14)</f>
        <v/>
      </c>
      <c r="D166" s="44">
        <f>Team9!$D14</f>
        <v>0</v>
      </c>
      <c r="E166" s="45">
        <f>Team9!$E14</f>
        <v>0</v>
      </c>
      <c r="F166" s="45">
        <f>Team9!$F14</f>
        <v>0</v>
      </c>
      <c r="G166" s="45">
        <f>Team9!$A14</f>
        <v>51</v>
      </c>
    </row>
    <row r="167" spans="2:7" ht="15" customHeight="1">
      <c r="B167" s="43" t="str">
        <f>Team9!$A$1</f>
        <v>Team09</v>
      </c>
      <c r="C167" s="43" t="str">
        <f>IF(Team9!$C15="","",Team9!$C15)</f>
        <v/>
      </c>
      <c r="D167" s="44">
        <f>Team9!$D15</f>
        <v>0</v>
      </c>
      <c r="E167" s="45">
        <f>Team9!$E15</f>
        <v>0</v>
      </c>
      <c r="F167" s="45">
        <f>Team9!$F15</f>
        <v>0</v>
      </c>
      <c r="G167" s="45">
        <f>Team9!$A15</f>
        <v>51</v>
      </c>
    </row>
    <row r="168" spans="2:7" ht="15" customHeight="1">
      <c r="B168" s="43" t="str">
        <f>Team9!$A$1</f>
        <v>Team09</v>
      </c>
      <c r="C168" s="43" t="str">
        <f>IF(Team9!$C16="","",Team9!$C16)</f>
        <v/>
      </c>
      <c r="D168" s="44">
        <f>Team9!$D16</f>
        <v>0</v>
      </c>
      <c r="E168" s="45">
        <f>Team9!$E16</f>
        <v>0</v>
      </c>
      <c r="F168" s="45">
        <f>Team9!$F16</f>
        <v>0</v>
      </c>
      <c r="G168" s="45">
        <f>Team9!$A16</f>
        <v>51</v>
      </c>
    </row>
    <row r="169" spans="2:7" ht="15" customHeight="1">
      <c r="B169" s="43" t="str">
        <f>Team9!$A$1</f>
        <v>Team09</v>
      </c>
      <c r="C169" s="43" t="str">
        <f>IF(Team9!$C17="","",Team9!$C17)</f>
        <v/>
      </c>
      <c r="D169" s="44">
        <f>Team9!$D17</f>
        <v>0</v>
      </c>
      <c r="E169" s="45">
        <f>Team9!$E17</f>
        <v>0</v>
      </c>
      <c r="F169" s="45">
        <f>Team9!$F17</f>
        <v>0</v>
      </c>
      <c r="G169" s="45">
        <f>Team9!$A17</f>
        <v>51</v>
      </c>
    </row>
    <row r="170" spans="2:7" ht="15" customHeight="1">
      <c r="B170" s="43" t="str">
        <f>Team9!$A$1</f>
        <v>Team09</v>
      </c>
      <c r="C170" s="43" t="str">
        <f>IF(Team9!$C18="","",Team9!$C18)</f>
        <v/>
      </c>
      <c r="D170" s="44">
        <f>Team9!$D18</f>
        <v>0</v>
      </c>
      <c r="E170" s="45">
        <f>Team9!$E18</f>
        <v>0</v>
      </c>
      <c r="F170" s="45">
        <f>Team9!$F18</f>
        <v>0</v>
      </c>
      <c r="G170" s="45">
        <f>Team9!$A18</f>
        <v>51</v>
      </c>
    </row>
    <row r="171" spans="2:7" ht="15" customHeight="1">
      <c r="B171" s="43" t="str">
        <f>Team9!$A$1</f>
        <v>Team09</v>
      </c>
      <c r="C171" s="43" t="str">
        <f>IF(Team9!$C19="","",Team9!$C19)</f>
        <v/>
      </c>
      <c r="D171" s="44">
        <f>Team9!$D19</f>
        <v>0</v>
      </c>
      <c r="E171" s="45">
        <f>Team9!$E19</f>
        <v>0</v>
      </c>
      <c r="F171" s="45">
        <f>Team9!$F19</f>
        <v>0</v>
      </c>
      <c r="G171" s="45">
        <f>Team9!$A19</f>
        <v>51</v>
      </c>
    </row>
    <row r="172" spans="2:7" ht="15" customHeight="1">
      <c r="B172" s="43" t="str">
        <f>Team9!$A$1</f>
        <v>Team09</v>
      </c>
      <c r="C172" s="43" t="str">
        <f>IF(Team9!$C20="","",Team9!$C20)</f>
        <v/>
      </c>
      <c r="D172" s="44">
        <f>Team9!$D20</f>
        <v>0</v>
      </c>
      <c r="E172" s="45">
        <f>Team9!$E20</f>
        <v>0</v>
      </c>
      <c r="F172" s="45">
        <f>Team9!$F20</f>
        <v>0</v>
      </c>
      <c r="G172" s="45">
        <f>Team9!$A20</f>
        <v>51</v>
      </c>
    </row>
    <row r="173" spans="2:7" ht="15" customHeight="1">
      <c r="B173" s="43" t="str">
        <f>Team9!$A$1</f>
        <v>Team09</v>
      </c>
      <c r="C173" s="43" t="str">
        <f>IF(Team9!$C21="","",Team9!$C21)</f>
        <v/>
      </c>
      <c r="D173" s="44">
        <f>Team9!$D21</f>
        <v>0</v>
      </c>
      <c r="E173" s="45">
        <f>Team9!$E21</f>
        <v>0</v>
      </c>
      <c r="F173" s="45">
        <f>Team9!$F21</f>
        <v>0</v>
      </c>
      <c r="G173" s="45">
        <f>Team9!$A21</f>
        <v>51</v>
      </c>
    </row>
    <row r="174" spans="2:7" ht="15" customHeight="1">
      <c r="B174" s="43" t="str">
        <f>Team9!$A$1</f>
        <v>Team09</v>
      </c>
      <c r="C174" s="43" t="str">
        <f>IF(Team9!$C22="","",Team9!$C22)</f>
        <v/>
      </c>
      <c r="D174" s="44">
        <f>Team9!$D22</f>
        <v>0</v>
      </c>
      <c r="E174" s="45">
        <f>Team9!$E22</f>
        <v>0</v>
      </c>
      <c r="F174" s="45">
        <f>Team9!$F22</f>
        <v>0</v>
      </c>
      <c r="G174" s="45">
        <f>Team9!$A22</f>
        <v>51</v>
      </c>
    </row>
    <row r="175" spans="2:7" ht="15" customHeight="1">
      <c r="B175" s="43" t="str">
        <f>Team9!$A$1</f>
        <v>Team09</v>
      </c>
      <c r="C175" s="43" t="str">
        <f>IF(Team9!$C23="","",Team9!$C23)</f>
        <v/>
      </c>
      <c r="D175" s="44">
        <f>Team9!$D23</f>
        <v>0</v>
      </c>
      <c r="E175" s="45">
        <f>Team9!$E23</f>
        <v>0</v>
      </c>
      <c r="F175" s="45">
        <f>Team9!$F23</f>
        <v>0</v>
      </c>
      <c r="G175" s="45">
        <f>Team9!$A23</f>
        <v>51</v>
      </c>
    </row>
    <row r="176" spans="2:7" ht="15" customHeight="1">
      <c r="B176" s="43" t="str">
        <f>Team9!$A$1</f>
        <v>Team09</v>
      </c>
      <c r="C176" s="43" t="str">
        <f>IF(Team9!$C24="","",Team9!$C24)</f>
        <v/>
      </c>
      <c r="D176" s="44">
        <f>Team9!$D24</f>
        <v>0</v>
      </c>
      <c r="E176" s="45">
        <f>Team9!$E24</f>
        <v>0</v>
      </c>
      <c r="F176" s="45">
        <f>Team9!$F24</f>
        <v>0</v>
      </c>
      <c r="G176" s="45">
        <f>Team9!$A24</f>
        <v>51</v>
      </c>
    </row>
    <row r="177" spans="2:7" ht="15" customHeight="1">
      <c r="B177" s="43" t="str">
        <f>Team9!$A$1</f>
        <v>Team09</v>
      </c>
      <c r="C177" s="43" t="str">
        <f>IF(Team9!$C25="","",Team9!$C25)</f>
        <v/>
      </c>
      <c r="D177" s="44">
        <f>Team9!$D25</f>
        <v>0</v>
      </c>
      <c r="E177" s="45">
        <f>Team9!$E25</f>
        <v>0</v>
      </c>
      <c r="F177" s="45">
        <f>Team9!$F25</f>
        <v>0</v>
      </c>
      <c r="G177" s="45">
        <f>Team9!$A25</f>
        <v>51</v>
      </c>
    </row>
    <row r="178" spans="2:7" ht="15" customHeight="1">
      <c r="B178" s="43" t="str">
        <f>Team9!$A$1</f>
        <v>Team09</v>
      </c>
      <c r="C178" s="43" t="str">
        <f>IF(Team9!$C26="","",Team9!$C26)</f>
        <v/>
      </c>
      <c r="D178" s="44">
        <f>Team9!$D26</f>
        <v>0</v>
      </c>
      <c r="E178" s="45">
        <f>Team9!$E26</f>
        <v>0</v>
      </c>
      <c r="F178" s="45">
        <f>Team9!$F26</f>
        <v>0</v>
      </c>
      <c r="G178" s="45">
        <f>Team9!$A26</f>
        <v>51</v>
      </c>
    </row>
    <row r="179" spans="2:7" ht="15" customHeight="1">
      <c r="B179" s="43" t="str">
        <f>Team9!$A$1</f>
        <v>Team09</v>
      </c>
      <c r="C179" s="43" t="str">
        <f>IF(Team9!$C27="","",Team9!$C27)</f>
        <v/>
      </c>
      <c r="D179" s="44">
        <f>Team9!$D27</f>
        <v>0</v>
      </c>
      <c r="E179" s="45">
        <f>Team9!$E27</f>
        <v>0</v>
      </c>
      <c r="F179" s="45">
        <f>Team9!$F27</f>
        <v>0</v>
      </c>
      <c r="G179" s="45">
        <f>Team9!$A27</f>
        <v>51</v>
      </c>
    </row>
    <row r="180" spans="2:7" ht="15" customHeight="1">
      <c r="B180" s="43" t="str">
        <f>Team9!$A$1</f>
        <v>Team09</v>
      </c>
      <c r="C180" s="43" t="str">
        <f>IF(Team9!$C28="","",Team9!$C28)</f>
        <v/>
      </c>
      <c r="D180" s="44">
        <f>Team9!$D28</f>
        <v>0</v>
      </c>
      <c r="E180" s="45">
        <f>Team9!$E28</f>
        <v>0</v>
      </c>
      <c r="F180" s="45">
        <f>Team9!$F28</f>
        <v>0</v>
      </c>
      <c r="G180" s="45">
        <f>Team9!$A28</f>
        <v>51</v>
      </c>
    </row>
    <row r="181" spans="2:7" ht="15" customHeight="1">
      <c r="B181" s="43" t="str">
        <f>Team9!$A$1</f>
        <v>Team09</v>
      </c>
      <c r="C181" s="43" t="str">
        <f>IF(Team9!$C29="","",Team9!$C29)</f>
        <v/>
      </c>
      <c r="D181" s="44">
        <f>Team9!$D29</f>
        <v>0</v>
      </c>
      <c r="E181" s="45">
        <f>Team9!$E29</f>
        <v>0</v>
      </c>
      <c r="F181" s="45">
        <f>Team9!$F29</f>
        <v>0</v>
      </c>
      <c r="G181" s="45">
        <f>Team9!$A29</f>
        <v>51</v>
      </c>
    </row>
    <row r="182" spans="2:7" ht="15" customHeight="1">
      <c r="B182" s="43" t="str">
        <f>Team9!$A$1</f>
        <v>Team09</v>
      </c>
      <c r="C182" s="43" t="str">
        <f>IF(Team9!$C30="","",Team9!$C30)</f>
        <v/>
      </c>
      <c r="D182" s="44">
        <f>Team9!$D30</f>
        <v>0</v>
      </c>
      <c r="E182" s="45">
        <f>Team9!$E30</f>
        <v>0</v>
      </c>
      <c r="F182" s="45">
        <f>Team9!$F30</f>
        <v>0</v>
      </c>
      <c r="G182" s="45">
        <f>Team9!$A30</f>
        <v>51</v>
      </c>
    </row>
    <row r="183" spans="2:7" ht="15" customHeight="1">
      <c r="B183" s="43" t="str">
        <f>Team10!$A$1</f>
        <v>Team10</v>
      </c>
      <c r="C183" s="43" t="str">
        <f>IF(Team10!$C11="","",Team10!$C11)</f>
        <v/>
      </c>
      <c r="D183" s="44">
        <f>Team10!$D11</f>
        <v>0</v>
      </c>
      <c r="E183" s="45">
        <f>Team10!$E11</f>
        <v>0</v>
      </c>
      <c r="F183" s="45">
        <f>Team10!$F11</f>
        <v>0</v>
      </c>
      <c r="G183" s="45">
        <f>Team10!$A11</f>
        <v>51</v>
      </c>
    </row>
    <row r="184" spans="2:7" ht="15" customHeight="1">
      <c r="B184" s="43" t="str">
        <f>Team10!$A$1</f>
        <v>Team10</v>
      </c>
      <c r="C184" s="43" t="str">
        <f>IF(Team10!$C12="","",Team10!$C12)</f>
        <v/>
      </c>
      <c r="D184" s="44">
        <f>Team10!$D12</f>
        <v>0</v>
      </c>
      <c r="E184" s="45">
        <f>Team10!$E12</f>
        <v>0</v>
      </c>
      <c r="F184" s="45">
        <f>Team10!$F12</f>
        <v>0</v>
      </c>
      <c r="G184" s="45">
        <f>Team10!$A12</f>
        <v>51</v>
      </c>
    </row>
    <row r="185" spans="2:7" ht="15" customHeight="1">
      <c r="B185" s="43" t="str">
        <f>Team10!$A$1</f>
        <v>Team10</v>
      </c>
      <c r="C185" s="43" t="str">
        <f>IF(Team10!$C13="","",Team10!$C13)</f>
        <v/>
      </c>
      <c r="D185" s="44">
        <f>Team10!$D13</f>
        <v>0</v>
      </c>
      <c r="E185" s="45">
        <f>Team10!$E13</f>
        <v>0</v>
      </c>
      <c r="F185" s="45">
        <f>Team10!$F13</f>
        <v>0</v>
      </c>
      <c r="G185" s="45">
        <f>Team10!$A13</f>
        <v>51</v>
      </c>
    </row>
    <row r="186" spans="2:7" ht="15" customHeight="1">
      <c r="B186" s="43" t="str">
        <f>Team10!$A$1</f>
        <v>Team10</v>
      </c>
      <c r="C186" s="43" t="str">
        <f>IF(Team10!$C14="","",Team10!$C14)</f>
        <v/>
      </c>
      <c r="D186" s="44">
        <f>Team10!$D14</f>
        <v>0</v>
      </c>
      <c r="E186" s="45">
        <f>Team10!$E14</f>
        <v>0</v>
      </c>
      <c r="F186" s="45">
        <f>Team10!$F14</f>
        <v>0</v>
      </c>
      <c r="G186" s="45">
        <f>Team10!$A14</f>
        <v>51</v>
      </c>
    </row>
    <row r="187" spans="2:7" ht="15" customHeight="1">
      <c r="B187" s="43" t="str">
        <f>Team10!$A$1</f>
        <v>Team10</v>
      </c>
      <c r="C187" s="43" t="str">
        <f>IF(Team10!$C15="","",Team10!$C15)</f>
        <v/>
      </c>
      <c r="D187" s="44">
        <f>Team10!$D15</f>
        <v>0</v>
      </c>
      <c r="E187" s="45">
        <f>Team10!$E15</f>
        <v>0</v>
      </c>
      <c r="F187" s="45">
        <f>Team10!$F15</f>
        <v>0</v>
      </c>
      <c r="G187" s="45">
        <f>Team10!$A15</f>
        <v>51</v>
      </c>
    </row>
    <row r="188" spans="2:7" ht="15" customHeight="1">
      <c r="B188" s="43" t="str">
        <f>Team10!$A$1</f>
        <v>Team10</v>
      </c>
      <c r="C188" s="43" t="str">
        <f>IF(Team10!$C16="","",Team10!$C16)</f>
        <v/>
      </c>
      <c r="D188" s="44">
        <f>Team10!$D16</f>
        <v>0</v>
      </c>
      <c r="E188" s="45">
        <f>Team10!$E16</f>
        <v>0</v>
      </c>
      <c r="F188" s="45">
        <f>Team10!$F16</f>
        <v>0</v>
      </c>
      <c r="G188" s="45">
        <f>Team10!$A16</f>
        <v>51</v>
      </c>
    </row>
    <row r="189" spans="2:7" ht="15" customHeight="1">
      <c r="B189" s="43" t="str">
        <f>Team10!$A$1</f>
        <v>Team10</v>
      </c>
      <c r="C189" s="43" t="str">
        <f>IF(Team10!$C17="","",Team10!$C17)</f>
        <v/>
      </c>
      <c r="D189" s="44">
        <f>Team10!$D17</f>
        <v>0</v>
      </c>
      <c r="E189" s="45">
        <f>Team10!$E17</f>
        <v>0</v>
      </c>
      <c r="F189" s="45">
        <f>Team10!$F17</f>
        <v>0</v>
      </c>
      <c r="G189" s="45">
        <f>Team10!$A17</f>
        <v>51</v>
      </c>
    </row>
    <row r="190" spans="2:7" ht="15" customHeight="1">
      <c r="B190" s="43" t="str">
        <f>Team10!$A$1</f>
        <v>Team10</v>
      </c>
      <c r="C190" s="43" t="str">
        <f>IF(Team10!$C18="","",Team10!$C18)</f>
        <v/>
      </c>
      <c r="D190" s="44">
        <f>Team10!$D18</f>
        <v>0</v>
      </c>
      <c r="E190" s="45">
        <f>Team10!$E18</f>
        <v>0</v>
      </c>
      <c r="F190" s="45">
        <f>Team10!$F18</f>
        <v>0</v>
      </c>
      <c r="G190" s="45">
        <f>Team10!$A18</f>
        <v>51</v>
      </c>
    </row>
    <row r="191" spans="2:7" ht="15" customHeight="1">
      <c r="B191" s="43" t="str">
        <f>Team10!$A$1</f>
        <v>Team10</v>
      </c>
      <c r="C191" s="43" t="str">
        <f>IF(Team10!$C19="","",Team10!$C19)</f>
        <v/>
      </c>
      <c r="D191" s="44">
        <f>Team10!$D19</f>
        <v>0</v>
      </c>
      <c r="E191" s="45">
        <f>Team10!$E19</f>
        <v>0</v>
      </c>
      <c r="F191" s="45">
        <f>Team10!$F19</f>
        <v>0</v>
      </c>
      <c r="G191" s="45">
        <f>Team10!$A19</f>
        <v>51</v>
      </c>
    </row>
    <row r="192" spans="2:7" ht="15" customHeight="1">
      <c r="B192" s="43" t="str">
        <f>Team10!$A$1</f>
        <v>Team10</v>
      </c>
      <c r="C192" s="43" t="str">
        <f>IF(Team10!$C20="","",Team10!$C20)</f>
        <v/>
      </c>
      <c r="D192" s="44">
        <f>Team10!$D20</f>
        <v>0</v>
      </c>
      <c r="E192" s="45">
        <f>Team10!$E20</f>
        <v>0</v>
      </c>
      <c r="F192" s="45">
        <f>Team10!$F20</f>
        <v>0</v>
      </c>
      <c r="G192" s="45">
        <f>Team10!$A20</f>
        <v>51</v>
      </c>
    </row>
    <row r="193" spans="2:7" ht="15" customHeight="1">
      <c r="B193" s="43" t="str">
        <f>Team10!$A$1</f>
        <v>Team10</v>
      </c>
      <c r="C193" s="43" t="str">
        <f>IF(Team10!$C21="","",Team10!$C21)</f>
        <v/>
      </c>
      <c r="D193" s="44">
        <f>Team10!$D21</f>
        <v>0</v>
      </c>
      <c r="E193" s="45">
        <f>Team10!$E21</f>
        <v>0</v>
      </c>
      <c r="F193" s="45">
        <f>Team10!$F21</f>
        <v>0</v>
      </c>
      <c r="G193" s="45">
        <f>Team10!$A21</f>
        <v>51</v>
      </c>
    </row>
    <row r="194" spans="2:7" ht="15" customHeight="1">
      <c r="B194" s="43" t="str">
        <f>Team10!$A$1</f>
        <v>Team10</v>
      </c>
      <c r="C194" s="43" t="str">
        <f>IF(Team10!$C22="","",Team10!$C22)</f>
        <v/>
      </c>
      <c r="D194" s="44">
        <f>Team10!$D22</f>
        <v>0</v>
      </c>
      <c r="E194" s="45">
        <f>Team10!$E22</f>
        <v>0</v>
      </c>
      <c r="F194" s="45">
        <f>Team10!$F22</f>
        <v>0</v>
      </c>
      <c r="G194" s="45">
        <f>Team10!$A22</f>
        <v>51</v>
      </c>
    </row>
    <row r="195" spans="2:7" ht="15" customHeight="1">
      <c r="B195" s="43" t="str">
        <f>Team10!$A$1</f>
        <v>Team10</v>
      </c>
      <c r="C195" s="43" t="str">
        <f>IF(Team10!$C23="","",Team10!$C23)</f>
        <v/>
      </c>
      <c r="D195" s="44">
        <f>Team10!$D23</f>
        <v>0</v>
      </c>
      <c r="E195" s="45">
        <f>Team10!$E23</f>
        <v>0</v>
      </c>
      <c r="F195" s="45">
        <f>Team10!$F23</f>
        <v>0</v>
      </c>
      <c r="G195" s="45">
        <f>Team10!$A23</f>
        <v>51</v>
      </c>
    </row>
    <row r="196" spans="2:7" ht="15" customHeight="1">
      <c r="B196" s="43" t="str">
        <f>Team10!$A$1</f>
        <v>Team10</v>
      </c>
      <c r="C196" s="43" t="str">
        <f>IF(Team10!$C24="","",Team10!$C24)</f>
        <v/>
      </c>
      <c r="D196" s="44">
        <f>Team10!$D24</f>
        <v>0</v>
      </c>
      <c r="E196" s="45">
        <f>Team10!$E24</f>
        <v>0</v>
      </c>
      <c r="F196" s="45">
        <f>Team10!$F24</f>
        <v>0</v>
      </c>
      <c r="G196" s="45">
        <f>Team10!$A24</f>
        <v>51</v>
      </c>
    </row>
    <row r="197" spans="2:7" ht="15" customHeight="1">
      <c r="B197" s="43" t="str">
        <f>Team10!$A$1</f>
        <v>Team10</v>
      </c>
      <c r="C197" s="43" t="str">
        <f>IF(Team10!$C25="","",Team10!$C25)</f>
        <v/>
      </c>
      <c r="D197" s="44">
        <f>Team10!$D25</f>
        <v>0</v>
      </c>
      <c r="E197" s="45">
        <f>Team10!$E25</f>
        <v>0</v>
      </c>
      <c r="F197" s="45">
        <f>Team10!$F25</f>
        <v>0</v>
      </c>
      <c r="G197" s="45">
        <f>Team10!$A25</f>
        <v>51</v>
      </c>
    </row>
    <row r="198" spans="2:7" ht="15" customHeight="1">
      <c r="B198" s="43" t="str">
        <f>Team10!$A$1</f>
        <v>Team10</v>
      </c>
      <c r="C198" s="43" t="str">
        <f>IF(Team10!$C26="","",Team10!$C26)</f>
        <v/>
      </c>
      <c r="D198" s="44">
        <f>Team10!$D26</f>
        <v>0</v>
      </c>
      <c r="E198" s="45">
        <f>Team10!$E26</f>
        <v>0</v>
      </c>
      <c r="F198" s="45">
        <f>Team10!$F26</f>
        <v>0</v>
      </c>
      <c r="G198" s="45">
        <f>Team10!$A26</f>
        <v>51</v>
      </c>
    </row>
    <row r="199" spans="2:7" ht="15" customHeight="1">
      <c r="B199" s="43" t="str">
        <f>Team10!$A$1</f>
        <v>Team10</v>
      </c>
      <c r="C199" s="43" t="str">
        <f>IF(Team10!$C27="","",Team10!$C27)</f>
        <v/>
      </c>
      <c r="D199" s="44">
        <f>Team10!$D27</f>
        <v>0</v>
      </c>
      <c r="E199" s="45">
        <f>Team10!$E27</f>
        <v>0</v>
      </c>
      <c r="F199" s="45">
        <f>Team10!$F27</f>
        <v>0</v>
      </c>
      <c r="G199" s="45">
        <f>Team10!$A27</f>
        <v>51</v>
      </c>
    </row>
    <row r="200" spans="2:7" ht="15" customHeight="1">
      <c r="B200" s="43" t="str">
        <f>Team10!$A$1</f>
        <v>Team10</v>
      </c>
      <c r="C200" s="43" t="str">
        <f>IF(Team10!$C28="","",Team10!$C28)</f>
        <v/>
      </c>
      <c r="D200" s="44">
        <f>Team10!$D28</f>
        <v>0</v>
      </c>
      <c r="E200" s="45">
        <f>Team10!$E28</f>
        <v>0</v>
      </c>
      <c r="F200" s="45">
        <f>Team10!$F28</f>
        <v>0</v>
      </c>
      <c r="G200" s="45">
        <f>Team10!$A28</f>
        <v>51</v>
      </c>
    </row>
    <row r="201" spans="2:7" ht="15" customHeight="1">
      <c r="B201" s="43" t="str">
        <f>Team10!$A$1</f>
        <v>Team10</v>
      </c>
      <c r="C201" s="43" t="str">
        <f>IF(Team10!$C29="","",Team10!$C29)</f>
        <v/>
      </c>
      <c r="D201" s="44">
        <f>Team10!$D29</f>
        <v>0</v>
      </c>
      <c r="E201" s="45">
        <f>Team10!$E29</f>
        <v>0</v>
      </c>
      <c r="F201" s="45">
        <f>Team10!$F29</f>
        <v>0</v>
      </c>
      <c r="G201" s="45">
        <f>Team10!$A29</f>
        <v>51</v>
      </c>
    </row>
    <row r="202" spans="2:7" ht="15" customHeight="1">
      <c r="B202" s="43" t="str">
        <f>Team10!$A$1</f>
        <v>Team10</v>
      </c>
      <c r="C202" s="43" t="str">
        <f>IF(Team10!$C30="","",Team10!$C30)</f>
        <v/>
      </c>
      <c r="D202" s="44">
        <f>Team10!$D30</f>
        <v>0</v>
      </c>
      <c r="E202" s="45">
        <f>Team10!$E30</f>
        <v>0</v>
      </c>
      <c r="F202" s="45">
        <f>Team10!$F30</f>
        <v>0</v>
      </c>
      <c r="G202" s="45">
        <f>Team10!$A30</f>
        <v>51</v>
      </c>
    </row>
    <row r="203" spans="2:7" ht="15" customHeight="1">
      <c r="B203" s="43" t="str">
        <f>Team11!$A$1</f>
        <v>Team11</v>
      </c>
      <c r="C203" s="43" t="str">
        <f>IF(Team11!$C11="","",Team11!$C11)</f>
        <v/>
      </c>
      <c r="D203" s="44">
        <f>Team11!$D11</f>
        <v>0</v>
      </c>
      <c r="E203" s="45">
        <f>Team11!$E11</f>
        <v>0</v>
      </c>
      <c r="F203" s="45">
        <f>Team11!$F11</f>
        <v>0</v>
      </c>
      <c r="G203" s="45">
        <f>Team11!$A11</f>
        <v>51</v>
      </c>
    </row>
    <row r="204" spans="2:7" ht="15" customHeight="1">
      <c r="B204" s="43" t="str">
        <f>Team11!$A$1</f>
        <v>Team11</v>
      </c>
      <c r="C204" s="43" t="str">
        <f>IF(Team11!$C12="","",Team11!$C12)</f>
        <v/>
      </c>
      <c r="D204" s="44">
        <f>Team11!$D12</f>
        <v>0</v>
      </c>
      <c r="E204" s="45">
        <f>Team11!$E12</f>
        <v>0</v>
      </c>
      <c r="F204" s="45">
        <f>Team11!$F12</f>
        <v>0</v>
      </c>
      <c r="G204" s="45">
        <f>Team11!$A12</f>
        <v>51</v>
      </c>
    </row>
    <row r="205" spans="2:7" ht="15" customHeight="1">
      <c r="B205" s="43" t="str">
        <f>Team11!$A$1</f>
        <v>Team11</v>
      </c>
      <c r="C205" s="43" t="str">
        <f>IF(Team11!$C13="","",Team11!$C13)</f>
        <v/>
      </c>
      <c r="D205" s="44">
        <f>Team11!$D13</f>
        <v>0</v>
      </c>
      <c r="E205" s="45">
        <f>Team11!$E13</f>
        <v>0</v>
      </c>
      <c r="F205" s="45">
        <f>Team11!$F13</f>
        <v>0</v>
      </c>
      <c r="G205" s="45">
        <f>Team11!$A13</f>
        <v>51</v>
      </c>
    </row>
    <row r="206" spans="2:7" ht="15" customHeight="1">
      <c r="B206" s="43" t="str">
        <f>Team11!$A$1</f>
        <v>Team11</v>
      </c>
      <c r="C206" s="43" t="str">
        <f>IF(Team11!$C14="","",Team11!$C14)</f>
        <v/>
      </c>
      <c r="D206" s="44">
        <f>Team11!$D14</f>
        <v>0</v>
      </c>
      <c r="E206" s="45">
        <f>Team11!$E14</f>
        <v>0</v>
      </c>
      <c r="F206" s="45">
        <f>Team11!$F14</f>
        <v>0</v>
      </c>
      <c r="G206" s="45">
        <f>Team11!$A14</f>
        <v>51</v>
      </c>
    </row>
    <row r="207" spans="2:7" ht="15" customHeight="1">
      <c r="B207" s="43" t="str">
        <f>Team11!$A$1</f>
        <v>Team11</v>
      </c>
      <c r="C207" s="43" t="str">
        <f>IF(Team11!$C15="","",Team11!$C15)</f>
        <v/>
      </c>
      <c r="D207" s="44">
        <f>Team11!$D15</f>
        <v>0</v>
      </c>
      <c r="E207" s="45">
        <f>Team11!$E15</f>
        <v>0</v>
      </c>
      <c r="F207" s="45">
        <f>Team11!$F15</f>
        <v>0</v>
      </c>
      <c r="G207" s="45">
        <f>Team11!$A15</f>
        <v>51</v>
      </c>
    </row>
    <row r="208" spans="2:7" ht="15" customHeight="1">
      <c r="B208" s="43" t="str">
        <f>Team11!$A$1</f>
        <v>Team11</v>
      </c>
      <c r="C208" s="43" t="str">
        <f>IF(Team11!$C16="","",Team11!$C16)</f>
        <v/>
      </c>
      <c r="D208" s="44">
        <f>Team11!$D16</f>
        <v>0</v>
      </c>
      <c r="E208" s="45">
        <f>Team11!$E16</f>
        <v>0</v>
      </c>
      <c r="F208" s="45">
        <f>Team11!$F16</f>
        <v>0</v>
      </c>
      <c r="G208" s="45">
        <f>Team11!$A16</f>
        <v>51</v>
      </c>
    </row>
    <row r="209" spans="2:7" ht="15" customHeight="1">
      <c r="B209" s="43" t="str">
        <f>Team11!$A$1</f>
        <v>Team11</v>
      </c>
      <c r="C209" s="43" t="str">
        <f>IF(Team11!$C17="","",Team11!$C17)</f>
        <v/>
      </c>
      <c r="D209" s="44">
        <f>Team11!$D17</f>
        <v>0</v>
      </c>
      <c r="E209" s="45">
        <f>Team11!$E17</f>
        <v>0</v>
      </c>
      <c r="F209" s="45">
        <f>Team11!$F17</f>
        <v>0</v>
      </c>
      <c r="G209" s="45">
        <f>Team11!$A17</f>
        <v>51</v>
      </c>
    </row>
    <row r="210" spans="2:7" ht="15" customHeight="1">
      <c r="B210" s="43" t="str">
        <f>Team11!$A$1</f>
        <v>Team11</v>
      </c>
      <c r="C210" s="43" t="str">
        <f>IF(Team11!$C18="","",Team11!$C18)</f>
        <v/>
      </c>
      <c r="D210" s="44">
        <f>Team11!$D18</f>
        <v>0</v>
      </c>
      <c r="E210" s="45">
        <f>Team11!$E18</f>
        <v>0</v>
      </c>
      <c r="F210" s="45">
        <f>Team11!$F18</f>
        <v>0</v>
      </c>
      <c r="G210" s="45">
        <f>Team11!$A18</f>
        <v>51</v>
      </c>
    </row>
    <row r="211" spans="2:7" ht="15" customHeight="1">
      <c r="B211" s="43" t="str">
        <f>Team11!$A$1</f>
        <v>Team11</v>
      </c>
      <c r="C211" s="43" t="str">
        <f>IF(Team11!$C19="","",Team11!$C19)</f>
        <v/>
      </c>
      <c r="D211" s="44">
        <f>Team11!$D19</f>
        <v>0</v>
      </c>
      <c r="E211" s="45">
        <f>Team11!$E19</f>
        <v>0</v>
      </c>
      <c r="F211" s="45">
        <f>Team11!$F19</f>
        <v>0</v>
      </c>
      <c r="G211" s="45">
        <f>Team11!$A19</f>
        <v>51</v>
      </c>
    </row>
    <row r="212" spans="2:7" ht="15" customHeight="1">
      <c r="B212" s="43" t="str">
        <f>Team11!$A$1</f>
        <v>Team11</v>
      </c>
      <c r="C212" s="43" t="str">
        <f>IF(Team11!$C20="","",Team11!$C20)</f>
        <v/>
      </c>
      <c r="D212" s="44">
        <f>Team11!$D20</f>
        <v>0</v>
      </c>
      <c r="E212" s="45">
        <f>Team11!$E20</f>
        <v>0</v>
      </c>
      <c r="F212" s="45">
        <f>Team11!$F20</f>
        <v>0</v>
      </c>
      <c r="G212" s="45">
        <f>Team11!$A20</f>
        <v>51</v>
      </c>
    </row>
    <row r="213" spans="2:7" ht="15" customHeight="1">
      <c r="B213" s="43" t="str">
        <f>Team11!$A$1</f>
        <v>Team11</v>
      </c>
      <c r="C213" s="43" t="str">
        <f>IF(Team11!$C21="","",Team11!$C21)</f>
        <v/>
      </c>
      <c r="D213" s="44">
        <f>Team11!$D21</f>
        <v>0</v>
      </c>
      <c r="E213" s="45">
        <f>Team11!$E21</f>
        <v>0</v>
      </c>
      <c r="F213" s="45">
        <f>Team11!$F21</f>
        <v>0</v>
      </c>
      <c r="G213" s="45">
        <f>Team11!$A21</f>
        <v>51</v>
      </c>
    </row>
    <row r="214" spans="2:7" ht="15" customHeight="1">
      <c r="B214" s="43" t="str">
        <f>Team11!$A$1</f>
        <v>Team11</v>
      </c>
      <c r="C214" s="43" t="str">
        <f>IF(Team11!$C22="","",Team11!$C22)</f>
        <v/>
      </c>
      <c r="D214" s="44">
        <f>Team11!$D22</f>
        <v>0</v>
      </c>
      <c r="E214" s="45">
        <f>Team11!$E22</f>
        <v>0</v>
      </c>
      <c r="F214" s="45">
        <f>Team11!$F22</f>
        <v>0</v>
      </c>
      <c r="G214" s="45">
        <f>Team11!$A22</f>
        <v>51</v>
      </c>
    </row>
    <row r="215" spans="2:7" ht="15" customHeight="1">
      <c r="B215" s="43" t="str">
        <f>Team11!$A$1</f>
        <v>Team11</v>
      </c>
      <c r="C215" s="43" t="str">
        <f>IF(Team11!$C23="","",Team11!$C23)</f>
        <v/>
      </c>
      <c r="D215" s="44">
        <f>Team11!$D23</f>
        <v>0</v>
      </c>
      <c r="E215" s="45">
        <f>Team11!$E23</f>
        <v>0</v>
      </c>
      <c r="F215" s="45">
        <f>Team11!$F23</f>
        <v>0</v>
      </c>
      <c r="G215" s="45">
        <f>Team11!$A23</f>
        <v>51</v>
      </c>
    </row>
    <row r="216" spans="2:7" ht="15" customHeight="1">
      <c r="B216" s="43" t="str">
        <f>Team11!$A$1</f>
        <v>Team11</v>
      </c>
      <c r="C216" s="43" t="str">
        <f>IF(Team11!$C24="","",Team11!$C24)</f>
        <v/>
      </c>
      <c r="D216" s="44">
        <f>Team11!$D24</f>
        <v>0</v>
      </c>
      <c r="E216" s="45">
        <f>Team11!$E24</f>
        <v>0</v>
      </c>
      <c r="F216" s="45">
        <f>Team11!$F24</f>
        <v>0</v>
      </c>
      <c r="G216" s="45">
        <f>Team11!$A24</f>
        <v>51</v>
      </c>
    </row>
    <row r="217" spans="2:7" ht="15" customHeight="1">
      <c r="B217" s="43" t="str">
        <f>Team11!$A$1</f>
        <v>Team11</v>
      </c>
      <c r="C217" s="43" t="str">
        <f>IF(Team11!$C25="","",Team11!$C25)</f>
        <v/>
      </c>
      <c r="D217" s="44">
        <f>Team11!$D25</f>
        <v>0</v>
      </c>
      <c r="E217" s="45">
        <f>Team11!$E25</f>
        <v>0</v>
      </c>
      <c r="F217" s="45">
        <f>Team11!$F25</f>
        <v>0</v>
      </c>
      <c r="G217" s="45">
        <f>Team11!$A25</f>
        <v>51</v>
      </c>
    </row>
    <row r="218" spans="2:7" ht="15" customHeight="1">
      <c r="B218" s="43" t="str">
        <f>Team11!$A$1</f>
        <v>Team11</v>
      </c>
      <c r="C218" s="43" t="str">
        <f>IF(Team11!$C26="","",Team11!$C26)</f>
        <v/>
      </c>
      <c r="D218" s="44">
        <f>Team11!$D26</f>
        <v>0</v>
      </c>
      <c r="E218" s="45">
        <f>Team11!$E26</f>
        <v>0</v>
      </c>
      <c r="F218" s="45">
        <f>Team11!$F26</f>
        <v>0</v>
      </c>
      <c r="G218" s="45">
        <f>Team11!$A26</f>
        <v>51</v>
      </c>
    </row>
    <row r="219" spans="2:7" ht="15" customHeight="1">
      <c r="B219" s="43" t="str">
        <f>Team11!$A$1</f>
        <v>Team11</v>
      </c>
      <c r="C219" s="43" t="str">
        <f>IF(Team11!$C27="","",Team11!$C27)</f>
        <v/>
      </c>
      <c r="D219" s="44">
        <f>Team11!$D27</f>
        <v>0</v>
      </c>
      <c r="E219" s="45">
        <f>Team11!$E27</f>
        <v>0</v>
      </c>
      <c r="F219" s="45">
        <f>Team11!$F27</f>
        <v>0</v>
      </c>
      <c r="G219" s="45">
        <f>Team11!$A27</f>
        <v>51</v>
      </c>
    </row>
    <row r="220" spans="2:7" ht="15" customHeight="1">
      <c r="B220" s="43" t="str">
        <f>Team11!$A$1</f>
        <v>Team11</v>
      </c>
      <c r="C220" s="43" t="str">
        <f>IF(Team11!$C28="","",Team11!$C28)</f>
        <v/>
      </c>
      <c r="D220" s="44">
        <f>Team11!$D28</f>
        <v>0</v>
      </c>
      <c r="E220" s="45">
        <f>Team11!$E28</f>
        <v>0</v>
      </c>
      <c r="F220" s="45">
        <f>Team11!$F28</f>
        <v>0</v>
      </c>
      <c r="G220" s="45">
        <f>Team11!$A28</f>
        <v>51</v>
      </c>
    </row>
    <row r="221" spans="2:7" ht="15" customHeight="1">
      <c r="B221" s="43" t="str">
        <f>Team11!$A$1</f>
        <v>Team11</v>
      </c>
      <c r="C221" s="43" t="str">
        <f>IF(Team11!$C29="","",Team11!$C29)</f>
        <v/>
      </c>
      <c r="D221" s="44">
        <f>Team11!$D29</f>
        <v>0</v>
      </c>
      <c r="E221" s="45">
        <f>Team11!$E29</f>
        <v>0</v>
      </c>
      <c r="F221" s="45">
        <f>Team11!$F29</f>
        <v>0</v>
      </c>
      <c r="G221" s="45">
        <f>Team11!$A29</f>
        <v>51</v>
      </c>
    </row>
    <row r="222" spans="2:7" ht="15" customHeight="1">
      <c r="B222" s="43" t="str">
        <f>Team11!$A$1</f>
        <v>Team11</v>
      </c>
      <c r="C222" s="43" t="str">
        <f>IF(Team11!$C30="","",Team11!$C30)</f>
        <v/>
      </c>
      <c r="D222" s="44">
        <f>Team11!$D30</f>
        <v>0</v>
      </c>
      <c r="E222" s="45">
        <f>Team11!$E30</f>
        <v>0</v>
      </c>
      <c r="F222" s="45">
        <f>Team11!$F30</f>
        <v>0</v>
      </c>
      <c r="G222" s="45">
        <f>Team11!$A30</f>
        <v>51</v>
      </c>
    </row>
    <row r="223" spans="2:7" ht="15" customHeight="1">
      <c r="B223" s="43" t="str">
        <f>Team12!$A$1</f>
        <v>Team12</v>
      </c>
      <c r="C223" s="43" t="str">
        <f>IF(Team12!$C11="","",Team12!$C11)</f>
        <v/>
      </c>
      <c r="D223" s="44">
        <f>Team12!$D11</f>
        <v>0</v>
      </c>
      <c r="E223" s="45">
        <f>Team12!$E11</f>
        <v>0</v>
      </c>
      <c r="F223" s="45">
        <f>Team12!$F11</f>
        <v>0</v>
      </c>
      <c r="G223" s="45">
        <f>Team12!$A11</f>
        <v>51</v>
      </c>
    </row>
    <row r="224" spans="2:7" ht="15" customHeight="1">
      <c r="B224" s="43" t="str">
        <f>Team12!$A$1</f>
        <v>Team12</v>
      </c>
      <c r="C224" s="43" t="str">
        <f>IF(Team12!$C12="","",Team12!$C12)</f>
        <v/>
      </c>
      <c r="D224" s="44">
        <f>Team12!$D12</f>
        <v>0</v>
      </c>
      <c r="E224" s="45">
        <f>Team12!$E12</f>
        <v>0</v>
      </c>
      <c r="F224" s="45">
        <f>Team12!$F12</f>
        <v>0</v>
      </c>
      <c r="G224" s="45">
        <f>Team12!$A12</f>
        <v>51</v>
      </c>
    </row>
    <row r="225" spans="2:7" ht="15" customHeight="1">
      <c r="B225" s="43" t="str">
        <f>Team12!$A$1</f>
        <v>Team12</v>
      </c>
      <c r="C225" s="43" t="str">
        <f>IF(Team12!$C13="","",Team12!$C13)</f>
        <v/>
      </c>
      <c r="D225" s="44">
        <f>Team12!$D13</f>
        <v>0</v>
      </c>
      <c r="E225" s="45">
        <f>Team12!$E13</f>
        <v>0</v>
      </c>
      <c r="F225" s="45">
        <f>Team12!$F13</f>
        <v>0</v>
      </c>
      <c r="G225" s="45">
        <f>Team12!$A13</f>
        <v>51</v>
      </c>
    </row>
    <row r="226" spans="2:7" ht="15" customHeight="1">
      <c r="B226" s="43" t="str">
        <f>Team12!$A$1</f>
        <v>Team12</v>
      </c>
      <c r="C226" s="43" t="str">
        <f>IF(Team12!$C14="","",Team12!$C14)</f>
        <v/>
      </c>
      <c r="D226" s="44">
        <f>Team12!$D14</f>
        <v>0</v>
      </c>
      <c r="E226" s="45">
        <f>Team12!$E14</f>
        <v>0</v>
      </c>
      <c r="F226" s="45">
        <f>Team12!$F14</f>
        <v>0</v>
      </c>
      <c r="G226" s="45">
        <f>Team12!$A14</f>
        <v>51</v>
      </c>
    </row>
    <row r="227" spans="2:7" ht="15" customHeight="1">
      <c r="B227" s="43" t="str">
        <f>Team12!$A$1</f>
        <v>Team12</v>
      </c>
      <c r="C227" s="43" t="str">
        <f>IF(Team12!$C15="","",Team12!$C15)</f>
        <v/>
      </c>
      <c r="D227" s="44">
        <f>Team12!$D15</f>
        <v>0</v>
      </c>
      <c r="E227" s="45">
        <f>Team12!$E15</f>
        <v>0</v>
      </c>
      <c r="F227" s="45">
        <f>Team12!$F15</f>
        <v>0</v>
      </c>
      <c r="G227" s="45">
        <f>Team12!$A15</f>
        <v>51</v>
      </c>
    </row>
    <row r="228" spans="2:7" ht="15" customHeight="1">
      <c r="B228" s="43" t="str">
        <f>Team12!$A$1</f>
        <v>Team12</v>
      </c>
      <c r="C228" s="43" t="str">
        <f>IF(Team12!$C16="","",Team12!$C16)</f>
        <v/>
      </c>
      <c r="D228" s="44">
        <f>Team12!$D16</f>
        <v>0</v>
      </c>
      <c r="E228" s="45">
        <f>Team12!$E16</f>
        <v>0</v>
      </c>
      <c r="F228" s="45">
        <f>Team12!$F16</f>
        <v>0</v>
      </c>
      <c r="G228" s="45">
        <f>Team12!$A16</f>
        <v>51</v>
      </c>
    </row>
    <row r="229" spans="2:7" ht="15" customHeight="1">
      <c r="B229" s="43" t="str">
        <f>Team12!$A$1</f>
        <v>Team12</v>
      </c>
      <c r="C229" s="43" t="str">
        <f>IF(Team12!$C17="","",Team12!$C17)</f>
        <v/>
      </c>
      <c r="D229" s="44">
        <f>Team12!$D17</f>
        <v>0</v>
      </c>
      <c r="E229" s="45">
        <f>Team12!$E17</f>
        <v>0</v>
      </c>
      <c r="F229" s="45">
        <f>Team12!$F17</f>
        <v>0</v>
      </c>
      <c r="G229" s="45">
        <f>Team12!$A17</f>
        <v>51</v>
      </c>
    </row>
    <row r="230" spans="2:7" ht="15" customHeight="1">
      <c r="B230" s="43" t="str">
        <f>Team12!$A$1</f>
        <v>Team12</v>
      </c>
      <c r="C230" s="43" t="str">
        <f>IF(Team12!$C18="","",Team12!$C18)</f>
        <v/>
      </c>
      <c r="D230" s="44">
        <f>Team12!$D18</f>
        <v>0</v>
      </c>
      <c r="E230" s="45">
        <f>Team12!$E18</f>
        <v>0</v>
      </c>
      <c r="F230" s="45">
        <f>Team12!$F18</f>
        <v>0</v>
      </c>
      <c r="G230" s="45">
        <f>Team12!$A18</f>
        <v>51</v>
      </c>
    </row>
    <row r="231" spans="2:7" ht="15" customHeight="1">
      <c r="B231" s="43" t="str">
        <f>Team12!$A$1</f>
        <v>Team12</v>
      </c>
      <c r="C231" s="43" t="str">
        <f>IF(Team12!$C19="","",Team12!$C19)</f>
        <v/>
      </c>
      <c r="D231" s="44">
        <f>Team12!$D19</f>
        <v>0</v>
      </c>
      <c r="E231" s="45">
        <f>Team12!$E19</f>
        <v>0</v>
      </c>
      <c r="F231" s="45">
        <f>Team12!$F19</f>
        <v>0</v>
      </c>
      <c r="G231" s="45">
        <f>Team12!$A19</f>
        <v>51</v>
      </c>
    </row>
    <row r="232" spans="2:7" ht="15" customHeight="1">
      <c r="B232" s="43" t="str">
        <f>Team12!$A$1</f>
        <v>Team12</v>
      </c>
      <c r="C232" s="43" t="str">
        <f>IF(Team12!$C20="","",Team12!$C20)</f>
        <v/>
      </c>
      <c r="D232" s="44">
        <f>Team12!$D20</f>
        <v>0</v>
      </c>
      <c r="E232" s="45">
        <f>Team12!$E20</f>
        <v>0</v>
      </c>
      <c r="F232" s="45">
        <f>Team12!$F20</f>
        <v>0</v>
      </c>
      <c r="G232" s="45">
        <f>Team12!$A20</f>
        <v>51</v>
      </c>
    </row>
    <row r="233" spans="2:7" ht="15" customHeight="1">
      <c r="B233" s="43" t="str">
        <f>Team12!$A$1</f>
        <v>Team12</v>
      </c>
      <c r="C233" s="43" t="str">
        <f>IF(Team12!$C21="","",Team12!$C21)</f>
        <v/>
      </c>
      <c r="D233" s="44">
        <f>Team12!$D21</f>
        <v>0</v>
      </c>
      <c r="E233" s="45">
        <f>Team12!$E21</f>
        <v>0</v>
      </c>
      <c r="F233" s="45">
        <f>Team12!$F21</f>
        <v>0</v>
      </c>
      <c r="G233" s="45">
        <f>Team12!$A21</f>
        <v>51</v>
      </c>
    </row>
    <row r="234" spans="2:7" ht="15" customHeight="1">
      <c r="B234" s="43" t="str">
        <f>Team12!$A$1</f>
        <v>Team12</v>
      </c>
      <c r="C234" s="43" t="str">
        <f>IF(Team12!$C22="","",Team12!$C22)</f>
        <v/>
      </c>
      <c r="D234" s="44">
        <f>Team12!$D22</f>
        <v>0</v>
      </c>
      <c r="E234" s="45">
        <f>Team12!$E22</f>
        <v>0</v>
      </c>
      <c r="F234" s="45">
        <f>Team12!$F22</f>
        <v>0</v>
      </c>
      <c r="G234" s="45">
        <f>Team12!$A22</f>
        <v>51</v>
      </c>
    </row>
    <row r="235" spans="2:7" ht="15" customHeight="1">
      <c r="B235" s="43" t="str">
        <f>Team12!$A$1</f>
        <v>Team12</v>
      </c>
      <c r="C235" s="43" t="str">
        <f>IF(Team12!$C23="","",Team12!$C23)</f>
        <v/>
      </c>
      <c r="D235" s="44">
        <f>Team12!$D23</f>
        <v>0</v>
      </c>
      <c r="E235" s="45">
        <f>Team12!$E23</f>
        <v>0</v>
      </c>
      <c r="F235" s="45">
        <f>Team12!$F23</f>
        <v>0</v>
      </c>
      <c r="G235" s="45">
        <f>Team12!$A23</f>
        <v>51</v>
      </c>
    </row>
    <row r="236" spans="2:7" ht="15" customHeight="1">
      <c r="B236" s="43" t="str">
        <f>Team12!$A$1</f>
        <v>Team12</v>
      </c>
      <c r="C236" s="43" t="str">
        <f>IF(Team12!$C24="","",Team12!$C24)</f>
        <v/>
      </c>
      <c r="D236" s="44">
        <f>Team12!$D24</f>
        <v>0</v>
      </c>
      <c r="E236" s="45">
        <f>Team12!$E24</f>
        <v>0</v>
      </c>
      <c r="F236" s="45">
        <f>Team12!$F24</f>
        <v>0</v>
      </c>
      <c r="G236" s="45">
        <f>Team12!$A24</f>
        <v>51</v>
      </c>
    </row>
    <row r="237" spans="2:7" ht="15" customHeight="1">
      <c r="B237" s="43" t="str">
        <f>Team12!$A$1</f>
        <v>Team12</v>
      </c>
      <c r="C237" s="43" t="str">
        <f>IF(Team12!$C25="","",Team12!$C25)</f>
        <v/>
      </c>
      <c r="D237" s="44">
        <f>Team12!$D25</f>
        <v>0</v>
      </c>
      <c r="E237" s="45">
        <f>Team12!$E25</f>
        <v>0</v>
      </c>
      <c r="F237" s="45">
        <f>Team12!$F25</f>
        <v>0</v>
      </c>
      <c r="G237" s="45">
        <f>Team12!$A25</f>
        <v>51</v>
      </c>
    </row>
    <row r="238" spans="2:7" ht="15" customHeight="1">
      <c r="B238" s="43" t="str">
        <f>Team12!$A$1</f>
        <v>Team12</v>
      </c>
      <c r="C238" s="43" t="str">
        <f>IF(Team12!$C26="","",Team12!$C26)</f>
        <v/>
      </c>
      <c r="D238" s="44">
        <f>Team12!$D26</f>
        <v>0</v>
      </c>
      <c r="E238" s="45">
        <f>Team12!$E26</f>
        <v>0</v>
      </c>
      <c r="F238" s="45">
        <f>Team12!$F26</f>
        <v>0</v>
      </c>
      <c r="G238" s="45">
        <f>Team12!$A26</f>
        <v>51</v>
      </c>
    </row>
    <row r="239" spans="2:7" ht="15" customHeight="1">
      <c r="B239" s="43" t="str">
        <f>Team12!$A$1</f>
        <v>Team12</v>
      </c>
      <c r="C239" s="43" t="str">
        <f>IF(Team12!$C27="","",Team12!$C27)</f>
        <v/>
      </c>
      <c r="D239" s="44">
        <f>Team12!$D27</f>
        <v>0</v>
      </c>
      <c r="E239" s="45">
        <f>Team12!$E27</f>
        <v>0</v>
      </c>
      <c r="F239" s="45">
        <f>Team12!$F27</f>
        <v>0</v>
      </c>
      <c r="G239" s="45">
        <f>Team12!$A27</f>
        <v>51</v>
      </c>
    </row>
    <row r="240" spans="2:7" ht="15" customHeight="1">
      <c r="B240" s="43" t="str">
        <f>Team12!$A$1</f>
        <v>Team12</v>
      </c>
      <c r="C240" s="43" t="str">
        <f>IF(Team12!$C28="","",Team12!$C28)</f>
        <v/>
      </c>
      <c r="D240" s="44">
        <f>Team12!$D28</f>
        <v>0</v>
      </c>
      <c r="E240" s="45">
        <f>Team12!$E28</f>
        <v>0</v>
      </c>
      <c r="F240" s="45">
        <f>Team12!$F28</f>
        <v>0</v>
      </c>
      <c r="G240" s="45">
        <f>Team12!$A28</f>
        <v>51</v>
      </c>
    </row>
    <row r="241" spans="2:7" ht="15" customHeight="1">
      <c r="B241" s="43" t="str">
        <f>Team12!$A$1</f>
        <v>Team12</v>
      </c>
      <c r="C241" s="43" t="str">
        <f>IF(Team12!$C29="","",Team12!$C29)</f>
        <v/>
      </c>
      <c r="D241" s="44">
        <f>Team12!$D29</f>
        <v>0</v>
      </c>
      <c r="E241" s="45">
        <f>Team12!$E29</f>
        <v>0</v>
      </c>
      <c r="F241" s="45">
        <f>Team12!$F29</f>
        <v>0</v>
      </c>
      <c r="G241" s="45">
        <f>Team12!$A29</f>
        <v>51</v>
      </c>
    </row>
    <row r="242" spans="2:7" ht="15" customHeight="1">
      <c r="B242" s="43" t="str">
        <f>Team12!$A$1</f>
        <v>Team12</v>
      </c>
      <c r="C242" s="43" t="str">
        <f>IF(Team12!$C30="","",Team12!$C30)</f>
        <v/>
      </c>
      <c r="D242" s="44">
        <f>Team12!$D30</f>
        <v>0</v>
      </c>
      <c r="E242" s="45">
        <f>Team12!$E30</f>
        <v>0</v>
      </c>
      <c r="F242" s="45">
        <f>Team12!$F30</f>
        <v>0</v>
      </c>
      <c r="G242" s="45">
        <f>Team12!$A30</f>
        <v>51</v>
      </c>
    </row>
  </sheetData>
  <customSheetViews>
    <customSheetView guid="{94BE076A-5EF1-4D76-93AC-7EAE799BE392}" scale="70" showGridLines="0">
      <pane ySplit="2" topLeftCell="A3" activePane="bottomLeft" state="frozen"/>
      <selection pane="bottomLeft" activeCell="D20" sqref="D20"/>
      <pageMargins left="0.7" right="0.7" top="0.75" bottom="0.75" header="0.3" footer="0.3"/>
      <pageSetup orientation="portrait" r:id="rId1"/>
    </customSheetView>
  </customSheetViews>
  <mergeCells count="1">
    <mergeCell ref="B1:G1"/>
  </mergeCells>
  <conditionalFormatting sqref="G3:G242">
    <cfRule type="cellIs" dxfId="12" priority="2" operator="equal">
      <formula>0</formula>
    </cfRule>
  </conditionalFormatting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1:ACZ33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AL16" sqref="AL16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5" width="4.5" style="50" customWidth="1"/>
    <col min="36" max="16384" width="5.1640625" style="50"/>
  </cols>
  <sheetData>
    <row r="1" spans="1:780" ht="24.5" customHeight="1" thickBot="1">
      <c r="A1" s="48" t="s">
        <v>69</v>
      </c>
      <c r="B1" s="49"/>
      <c r="C1" s="49"/>
      <c r="D1" s="49"/>
      <c r="E1" s="49"/>
      <c r="F1" s="49"/>
    </row>
    <row r="2" spans="1:780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37" t="s">
        <v>1</v>
      </c>
      <c r="H2" s="138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0" t="s">
        <v>5</v>
      </c>
      <c r="P2" s="141"/>
      <c r="Q2" s="140" t="s">
        <v>6</v>
      </c>
      <c r="R2" s="141"/>
      <c r="S2" s="140" t="s">
        <v>7</v>
      </c>
      <c r="T2" s="141"/>
      <c r="U2" s="140" t="s">
        <v>8</v>
      </c>
      <c r="V2" s="141"/>
      <c r="W2" s="140" t="s">
        <v>9</v>
      </c>
      <c r="X2" s="141"/>
      <c r="Y2" s="140" t="s">
        <v>10</v>
      </c>
      <c r="Z2" s="141"/>
      <c r="AA2" s="140" t="s">
        <v>11</v>
      </c>
      <c r="AB2" s="141"/>
      <c r="AC2" s="140" t="s">
        <v>12</v>
      </c>
      <c r="AD2" s="141"/>
      <c r="AE2" s="140" t="s">
        <v>13</v>
      </c>
      <c r="AF2" s="141"/>
      <c r="AG2" s="158" t="s">
        <v>14</v>
      </c>
      <c r="AH2" s="138"/>
      <c r="AI2" s="158" t="s">
        <v>136</v>
      </c>
      <c r="AJ2" s="138"/>
      <c r="AK2" s="158" t="s">
        <v>137</v>
      </c>
      <c r="AL2" s="138"/>
    </row>
    <row r="3" spans="1:780" s="53" customFormat="1" ht="21.5" customHeight="1" thickBot="1">
      <c r="A3" s="54" t="s">
        <v>16</v>
      </c>
      <c r="B3" s="55"/>
      <c r="C3" s="55"/>
      <c r="D3" s="56">
        <f>IF(E3=0,0,(E3/(E3+F3)))</f>
        <v>0.42514970059880242</v>
      </c>
      <c r="E3" s="57">
        <f>SUM(E11:E30)-E4+E5</f>
        <v>142</v>
      </c>
      <c r="F3" s="101">
        <f>SUM(F11:F30)</f>
        <v>192</v>
      </c>
      <c r="G3" s="105">
        <f t="shared" ref="G3:AH3" si="0">SUM(G11:G30)</f>
        <v>5</v>
      </c>
      <c r="H3" s="59">
        <f t="shared" si="0"/>
        <v>15</v>
      </c>
      <c r="I3" s="58">
        <f t="shared" si="0"/>
        <v>8</v>
      </c>
      <c r="J3" s="59">
        <f t="shared" si="0"/>
        <v>12</v>
      </c>
      <c r="K3" s="58">
        <f t="shared" si="0"/>
        <v>7</v>
      </c>
      <c r="L3" s="59">
        <f t="shared" si="0"/>
        <v>13</v>
      </c>
      <c r="M3" s="58">
        <f t="shared" si="0"/>
        <v>9</v>
      </c>
      <c r="N3" s="59">
        <f t="shared" si="0"/>
        <v>11</v>
      </c>
      <c r="O3" s="58">
        <f t="shared" si="0"/>
        <v>6</v>
      </c>
      <c r="P3" s="59">
        <f t="shared" si="0"/>
        <v>14</v>
      </c>
      <c r="Q3" s="58">
        <f t="shared" si="0"/>
        <v>6</v>
      </c>
      <c r="R3" s="59">
        <f t="shared" si="0"/>
        <v>14</v>
      </c>
      <c r="S3" s="58">
        <f t="shared" si="0"/>
        <v>8</v>
      </c>
      <c r="T3" s="59">
        <f t="shared" si="0"/>
        <v>12</v>
      </c>
      <c r="U3" s="58">
        <f t="shared" si="0"/>
        <v>11</v>
      </c>
      <c r="V3" s="59">
        <f t="shared" si="0"/>
        <v>9</v>
      </c>
      <c r="W3" s="58">
        <f t="shared" si="0"/>
        <v>8</v>
      </c>
      <c r="X3" s="59">
        <f t="shared" si="0"/>
        <v>12</v>
      </c>
      <c r="Y3" s="58">
        <f t="shared" si="0"/>
        <v>8</v>
      </c>
      <c r="Z3" s="59">
        <f t="shared" si="0"/>
        <v>12</v>
      </c>
      <c r="AA3" s="58">
        <f t="shared" si="0"/>
        <v>3</v>
      </c>
      <c r="AB3" s="59">
        <f t="shared" si="0"/>
        <v>17</v>
      </c>
      <c r="AC3" s="58">
        <f t="shared" si="0"/>
        <v>6</v>
      </c>
      <c r="AD3" s="59">
        <f t="shared" si="0"/>
        <v>14</v>
      </c>
      <c r="AE3" s="58">
        <f t="shared" si="0"/>
        <v>8</v>
      </c>
      <c r="AF3" s="59">
        <f t="shared" si="0"/>
        <v>12</v>
      </c>
      <c r="AG3" s="58">
        <f t="shared" si="0"/>
        <v>7</v>
      </c>
      <c r="AH3" s="59">
        <f t="shared" si="0"/>
        <v>13</v>
      </c>
      <c r="AI3" s="58">
        <f t="shared" ref="AI3:AL3" si="1">SUM(AI11:AI30)</f>
        <v>15</v>
      </c>
      <c r="AJ3" s="59">
        <f t="shared" si="1"/>
        <v>5</v>
      </c>
      <c r="AK3" s="58">
        <f t="shared" si="1"/>
        <v>13</v>
      </c>
      <c r="AL3" s="59">
        <f t="shared" si="1"/>
        <v>7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</row>
    <row r="4" spans="1:780" ht="15" customHeight="1">
      <c r="A4" s="60" t="s">
        <v>19</v>
      </c>
      <c r="B4" s="61"/>
      <c r="D4" s="62"/>
      <c r="E4" s="63">
        <f>SUM(G4:AK4)</f>
        <v>1</v>
      </c>
      <c r="F4" s="102"/>
      <c r="G4" s="144"/>
      <c r="H4" s="145"/>
      <c r="I4" s="146">
        <v>1</v>
      </c>
      <c r="J4" s="145"/>
      <c r="K4" s="146"/>
      <c r="L4" s="145"/>
      <c r="M4" s="146"/>
      <c r="N4" s="145"/>
      <c r="O4" s="146"/>
      <c r="P4" s="145"/>
      <c r="Q4" s="146"/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63"/>
      <c r="AF4" s="164"/>
      <c r="AG4" s="146"/>
      <c r="AH4" s="145"/>
      <c r="AI4" s="146"/>
      <c r="AJ4" s="145"/>
      <c r="AK4" s="146"/>
      <c r="AL4" s="145"/>
    </row>
    <row r="5" spans="1:780" ht="15" customHeight="1" thickBot="1">
      <c r="A5" s="64" t="s">
        <v>41</v>
      </c>
      <c r="B5" s="65"/>
      <c r="C5" s="65"/>
      <c r="D5" s="65"/>
      <c r="E5" s="66">
        <f>SUM(G5:AK5)</f>
        <v>15</v>
      </c>
      <c r="F5" s="103"/>
      <c r="G5" s="144">
        <v>1</v>
      </c>
      <c r="H5" s="145"/>
      <c r="I5" s="146"/>
      <c r="J5" s="145"/>
      <c r="K5" s="146">
        <v>1</v>
      </c>
      <c r="L5" s="145"/>
      <c r="M5" s="146">
        <v>1</v>
      </c>
      <c r="N5" s="145"/>
      <c r="O5" s="146">
        <v>1</v>
      </c>
      <c r="P5" s="145"/>
      <c r="Q5" s="146">
        <v>1</v>
      </c>
      <c r="R5" s="145"/>
      <c r="S5" s="146">
        <v>1</v>
      </c>
      <c r="T5" s="145"/>
      <c r="U5" s="146">
        <v>1</v>
      </c>
      <c r="V5" s="145"/>
      <c r="W5" s="146">
        <v>1</v>
      </c>
      <c r="X5" s="145"/>
      <c r="Y5" s="146">
        <v>1</v>
      </c>
      <c r="Z5" s="145"/>
      <c r="AA5" s="146">
        <v>1</v>
      </c>
      <c r="AB5" s="145"/>
      <c r="AC5" s="146">
        <v>1</v>
      </c>
      <c r="AD5" s="145"/>
      <c r="AE5" s="163">
        <v>1</v>
      </c>
      <c r="AF5" s="164"/>
      <c r="AG5" s="146">
        <v>1</v>
      </c>
      <c r="AH5" s="145"/>
      <c r="AI5" s="146">
        <v>1</v>
      </c>
      <c r="AJ5" s="145"/>
      <c r="AK5" s="146">
        <v>1</v>
      </c>
      <c r="AL5" s="145"/>
    </row>
    <row r="6" spans="1:780" s="71" customFormat="1" ht="18" customHeight="1" thickBot="1">
      <c r="A6" s="67" t="s">
        <v>55</v>
      </c>
      <c r="B6" s="68"/>
      <c r="C6" s="69"/>
      <c r="D6" s="69"/>
      <c r="E6" s="150">
        <f>SUM(G6:AK6)</f>
        <v>840</v>
      </c>
      <c r="F6" s="151"/>
      <c r="G6" s="160">
        <v>90</v>
      </c>
      <c r="H6" s="161"/>
      <c r="I6" s="162">
        <v>50</v>
      </c>
      <c r="J6" s="161"/>
      <c r="K6" s="162">
        <v>50</v>
      </c>
      <c r="L6" s="161"/>
      <c r="M6" s="162">
        <v>50</v>
      </c>
      <c r="N6" s="161"/>
      <c r="O6" s="162">
        <v>50</v>
      </c>
      <c r="P6" s="161"/>
      <c r="Q6" s="162">
        <v>50</v>
      </c>
      <c r="R6" s="161"/>
      <c r="S6" s="162">
        <v>50</v>
      </c>
      <c r="T6" s="161"/>
      <c r="U6" s="162">
        <v>50</v>
      </c>
      <c r="V6" s="161"/>
      <c r="W6" s="162">
        <v>50</v>
      </c>
      <c r="X6" s="161"/>
      <c r="Y6" s="162">
        <v>50</v>
      </c>
      <c r="Z6" s="161"/>
      <c r="AA6" s="162">
        <v>50</v>
      </c>
      <c r="AB6" s="161"/>
      <c r="AC6" s="162">
        <v>50</v>
      </c>
      <c r="AD6" s="161"/>
      <c r="AE6" s="166">
        <v>50</v>
      </c>
      <c r="AF6" s="167"/>
      <c r="AG6" s="162">
        <v>50</v>
      </c>
      <c r="AH6" s="161"/>
      <c r="AI6" s="162">
        <v>50</v>
      </c>
      <c r="AJ6" s="161"/>
      <c r="AK6" s="162">
        <v>50</v>
      </c>
      <c r="AL6" s="161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  <c r="ACZ6" s="70"/>
    </row>
    <row r="7" spans="1:780" s="74" customFormat="1" ht="15" customHeight="1" thickBot="1">
      <c r="A7" s="72"/>
      <c r="B7" s="72"/>
      <c r="C7" s="73"/>
      <c r="D7" s="73"/>
      <c r="G7" s="142"/>
      <c r="H7" s="142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65"/>
      <c r="AF7" s="165"/>
      <c r="AG7" s="143"/>
      <c r="AH7" s="143"/>
      <c r="AI7" s="143"/>
      <c r="AJ7" s="143"/>
      <c r="AK7" s="143"/>
      <c r="AL7" s="143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  <c r="ACZ7" s="72"/>
    </row>
    <row r="8" spans="1:780" s="76" customFormat="1" ht="15" customHeight="1">
      <c r="A8" s="133" t="s">
        <v>0</v>
      </c>
      <c r="B8" s="134"/>
      <c r="C8" s="75"/>
      <c r="D8" s="147" t="s">
        <v>21</v>
      </c>
      <c r="E8" s="152" t="s">
        <v>17</v>
      </c>
      <c r="F8" s="155" t="s">
        <v>18</v>
      </c>
      <c r="G8" s="137" t="s">
        <v>1</v>
      </c>
      <c r="H8" s="138"/>
      <c r="I8" s="158" t="s">
        <v>2</v>
      </c>
      <c r="J8" s="138"/>
      <c r="K8" s="158" t="s">
        <v>3</v>
      </c>
      <c r="L8" s="138"/>
      <c r="M8" s="158" t="s">
        <v>4</v>
      </c>
      <c r="N8" s="138"/>
      <c r="O8" s="158" t="s">
        <v>5</v>
      </c>
      <c r="P8" s="138"/>
      <c r="Q8" s="158" t="s">
        <v>6</v>
      </c>
      <c r="R8" s="138"/>
      <c r="S8" s="158" t="s">
        <v>7</v>
      </c>
      <c r="T8" s="138"/>
      <c r="U8" s="158" t="s">
        <v>8</v>
      </c>
      <c r="V8" s="138"/>
      <c r="W8" s="158" t="s">
        <v>9</v>
      </c>
      <c r="X8" s="138"/>
      <c r="Y8" s="158" t="s">
        <v>10</v>
      </c>
      <c r="Z8" s="138"/>
      <c r="AA8" s="158" t="s">
        <v>11</v>
      </c>
      <c r="AB8" s="138"/>
      <c r="AC8" s="158" t="s">
        <v>12</v>
      </c>
      <c r="AD8" s="138"/>
      <c r="AE8" s="158" t="s">
        <v>13</v>
      </c>
      <c r="AF8" s="138"/>
      <c r="AG8" s="158" t="s">
        <v>14</v>
      </c>
      <c r="AH8" s="138"/>
      <c r="AI8" s="158" t="s">
        <v>136</v>
      </c>
      <c r="AJ8" s="138"/>
      <c r="AK8" s="158" t="s">
        <v>137</v>
      </c>
      <c r="AL8" s="138"/>
    </row>
    <row r="9" spans="1:780" s="76" customFormat="1" ht="16">
      <c r="A9" s="77">
        <f>TeamStandings!$F$28</f>
        <v>51</v>
      </c>
      <c r="B9" s="78">
        <f>TeamStandings!$E$28</f>
        <v>25</v>
      </c>
      <c r="C9" s="79" t="s">
        <v>43</v>
      </c>
      <c r="D9" s="148"/>
      <c r="E9" s="153"/>
      <c r="F9" s="156"/>
      <c r="G9" s="135">
        <v>45670</v>
      </c>
      <c r="H9" s="136"/>
      <c r="I9" s="139">
        <f>G9+7</f>
        <v>45677</v>
      </c>
      <c r="J9" s="136"/>
      <c r="K9" s="139">
        <v>45684</v>
      </c>
      <c r="L9" s="136"/>
      <c r="M9" s="139">
        <v>45691</v>
      </c>
      <c r="N9" s="136"/>
      <c r="O9" s="139">
        <v>45698</v>
      </c>
      <c r="P9" s="136"/>
      <c r="Q9" s="139">
        <v>45712</v>
      </c>
      <c r="R9" s="136"/>
      <c r="S9" s="139">
        <v>45719</v>
      </c>
      <c r="T9" s="136"/>
      <c r="U9" s="139">
        <v>45726</v>
      </c>
      <c r="V9" s="136"/>
      <c r="W9" s="139">
        <v>45733</v>
      </c>
      <c r="X9" s="136"/>
      <c r="Y9" s="139">
        <v>45740</v>
      </c>
      <c r="Z9" s="136"/>
      <c r="AA9" s="139">
        <v>45747</v>
      </c>
      <c r="AB9" s="136"/>
      <c r="AC9" s="139">
        <v>45754</v>
      </c>
      <c r="AD9" s="136"/>
      <c r="AE9" s="139">
        <v>45761</v>
      </c>
      <c r="AF9" s="136"/>
      <c r="AG9" s="139">
        <v>45768</v>
      </c>
      <c r="AH9" s="136"/>
      <c r="AI9" s="139">
        <v>45775</v>
      </c>
      <c r="AJ9" s="136"/>
      <c r="AK9" s="139">
        <v>45782</v>
      </c>
      <c r="AL9" s="136"/>
    </row>
    <row r="10" spans="1:780" s="85" customFormat="1" ht="15" customHeight="1">
      <c r="A10" s="80" t="s">
        <v>15</v>
      </c>
      <c r="B10" s="81" t="s">
        <v>25</v>
      </c>
      <c r="C10" s="82"/>
      <c r="D10" s="149"/>
      <c r="E10" s="154"/>
      <c r="F10" s="157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80" s="92" customFormat="1" ht="15" customHeight="1">
      <c r="A11" s="86">
        <f>IF($A$9-(E11+F11)&lt;0,0,$A$9-(E11+F11))</f>
        <v>1</v>
      </c>
      <c r="B11" s="87">
        <f>IF($B$9-(E11+F11)&lt;0,0,$B$9-(E11+F11))</f>
        <v>0</v>
      </c>
      <c r="C11" s="88" t="s">
        <v>138</v>
      </c>
      <c r="D11" s="89">
        <f>IF(E11=0,0,(E11/(E11+F11)))</f>
        <v>0.32</v>
      </c>
      <c r="E11" s="90">
        <f>G11+I11+K11+M11+O11+Q11+S11+U11+W11+Y11+AA11+AC11+AE11+AG11+AI11+AK11</f>
        <v>16</v>
      </c>
      <c r="F11" s="104">
        <f>H11+J11+L11+N11+P11+R11+T11+V11+X11+Z11+AB11+AD11+AF11+AH11+AJ11+AL11</f>
        <v>34</v>
      </c>
      <c r="G11" s="91">
        <v>0</v>
      </c>
      <c r="H11" s="9">
        <v>2</v>
      </c>
      <c r="I11" s="10">
        <v>1</v>
      </c>
      <c r="J11" s="9">
        <v>3</v>
      </c>
      <c r="K11" s="10">
        <v>1</v>
      </c>
      <c r="L11" s="9">
        <v>3</v>
      </c>
      <c r="M11" s="10">
        <v>0</v>
      </c>
      <c r="N11" s="9">
        <v>4</v>
      </c>
      <c r="O11" s="10"/>
      <c r="P11" s="9"/>
      <c r="Q11" s="10">
        <v>1</v>
      </c>
      <c r="R11" s="9">
        <v>3</v>
      </c>
      <c r="S11" s="10">
        <v>2</v>
      </c>
      <c r="T11" s="9">
        <v>2</v>
      </c>
      <c r="U11" s="10">
        <v>1</v>
      </c>
      <c r="V11" s="9">
        <v>3</v>
      </c>
      <c r="W11" s="10">
        <v>0</v>
      </c>
      <c r="X11" s="9">
        <v>4</v>
      </c>
      <c r="Y11" s="10">
        <v>1</v>
      </c>
      <c r="Z11" s="9">
        <v>3</v>
      </c>
      <c r="AA11" s="10">
        <v>0</v>
      </c>
      <c r="AB11" s="9">
        <v>4</v>
      </c>
      <c r="AC11" s="10">
        <v>1</v>
      </c>
      <c r="AD11" s="9">
        <v>1</v>
      </c>
      <c r="AE11" s="10"/>
      <c r="AF11" s="9"/>
      <c r="AG11" s="10">
        <v>3</v>
      </c>
      <c r="AH11" s="9">
        <v>1</v>
      </c>
      <c r="AI11" s="10">
        <v>2</v>
      </c>
      <c r="AJ11" s="9">
        <v>0</v>
      </c>
      <c r="AK11" s="10">
        <v>3</v>
      </c>
      <c r="AL11" s="9">
        <v>1</v>
      </c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  <c r="ACZ11" s="50"/>
    </row>
    <row r="12" spans="1:780" s="92" customFormat="1" ht="15" customHeight="1">
      <c r="A12" s="93">
        <f t="shared" ref="A12:A30" si="2">IF($A$9-(E12+F12)&lt;0,0,$A$9-(E12+F12))</f>
        <v>0</v>
      </c>
      <c r="B12" s="94">
        <f t="shared" ref="B12:B30" si="3">IF($B$9-(E12+F12)&lt;0,0,$B$9-(E12+F12))</f>
        <v>0</v>
      </c>
      <c r="C12" s="95" t="s">
        <v>80</v>
      </c>
      <c r="D12" s="89">
        <f t="shared" ref="D12:D30" si="4">IF(E12=0,0,(E12/(E12+F12)))</f>
        <v>0.77419354838709675</v>
      </c>
      <c r="E12" s="90">
        <f t="shared" ref="E12:E30" si="5">G12+I12+K12+M12+O12+Q12+S12+U12+W12+Y12+AA12+AC12+AE12+AG12+AI12+AK12</f>
        <v>48</v>
      </c>
      <c r="F12" s="104">
        <f t="shared" ref="F12:F30" si="6">H12+J12+L12+N12+P12+R12+T12+V12+X12+Z12+AB12+AD12+AF12+AH12+AJ12+AL12</f>
        <v>14</v>
      </c>
      <c r="G12" s="91">
        <v>3</v>
      </c>
      <c r="H12" s="9">
        <v>1</v>
      </c>
      <c r="I12" s="13">
        <v>4</v>
      </c>
      <c r="J12" s="12">
        <v>0</v>
      </c>
      <c r="K12" s="13">
        <v>4</v>
      </c>
      <c r="L12" s="12">
        <v>0</v>
      </c>
      <c r="M12" s="13">
        <v>4</v>
      </c>
      <c r="N12" s="12">
        <v>0</v>
      </c>
      <c r="O12" s="13">
        <v>2</v>
      </c>
      <c r="P12" s="12">
        <v>2</v>
      </c>
      <c r="Q12" s="13">
        <v>2</v>
      </c>
      <c r="R12" s="12">
        <v>0</v>
      </c>
      <c r="S12" s="13">
        <v>3</v>
      </c>
      <c r="T12" s="12">
        <v>1</v>
      </c>
      <c r="U12" s="13">
        <v>3</v>
      </c>
      <c r="V12" s="12">
        <v>1</v>
      </c>
      <c r="W12" s="13">
        <v>3</v>
      </c>
      <c r="X12" s="12">
        <v>1</v>
      </c>
      <c r="Y12" s="13">
        <v>3</v>
      </c>
      <c r="Z12" s="12">
        <v>1</v>
      </c>
      <c r="AA12" s="13">
        <v>3</v>
      </c>
      <c r="AB12" s="12">
        <v>1</v>
      </c>
      <c r="AC12" s="13">
        <v>2</v>
      </c>
      <c r="AD12" s="12">
        <v>2</v>
      </c>
      <c r="AE12" s="13">
        <v>2</v>
      </c>
      <c r="AF12" s="12">
        <v>2</v>
      </c>
      <c r="AG12" s="13">
        <v>3</v>
      </c>
      <c r="AH12" s="12">
        <v>1</v>
      </c>
      <c r="AI12" s="13">
        <v>4</v>
      </c>
      <c r="AJ12" s="12">
        <v>0</v>
      </c>
      <c r="AK12" s="13">
        <v>3</v>
      </c>
      <c r="AL12" s="12">
        <v>1</v>
      </c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</row>
    <row r="13" spans="1:780" s="92" customFormat="1" ht="15" customHeight="1">
      <c r="A13" s="93">
        <f t="shared" si="2"/>
        <v>9</v>
      </c>
      <c r="B13" s="94">
        <f t="shared" si="3"/>
        <v>0</v>
      </c>
      <c r="C13" s="95" t="s">
        <v>81</v>
      </c>
      <c r="D13" s="89">
        <f t="shared" si="4"/>
        <v>0.2857142857142857</v>
      </c>
      <c r="E13" s="90">
        <f t="shared" si="5"/>
        <v>12</v>
      </c>
      <c r="F13" s="104">
        <f t="shared" si="6"/>
        <v>30</v>
      </c>
      <c r="G13" s="91">
        <v>0</v>
      </c>
      <c r="H13" s="9">
        <v>2</v>
      </c>
      <c r="I13" s="13">
        <v>1</v>
      </c>
      <c r="J13" s="12">
        <v>1</v>
      </c>
      <c r="K13" s="13">
        <v>1</v>
      </c>
      <c r="L13" s="12">
        <v>3</v>
      </c>
      <c r="M13" s="13">
        <v>1</v>
      </c>
      <c r="N13" s="12">
        <v>3</v>
      </c>
      <c r="O13" s="13">
        <v>0</v>
      </c>
      <c r="P13" s="12">
        <v>4</v>
      </c>
      <c r="Q13" s="13">
        <v>1</v>
      </c>
      <c r="R13" s="12">
        <v>1</v>
      </c>
      <c r="S13" s="13">
        <v>2</v>
      </c>
      <c r="T13" s="12">
        <v>2</v>
      </c>
      <c r="U13" s="13">
        <v>2</v>
      </c>
      <c r="V13" s="12">
        <v>2</v>
      </c>
      <c r="W13" s="13"/>
      <c r="X13" s="12"/>
      <c r="Y13" s="13"/>
      <c r="Z13" s="12"/>
      <c r="AA13" s="13"/>
      <c r="AB13" s="12"/>
      <c r="AC13" s="13">
        <v>0</v>
      </c>
      <c r="AD13" s="12">
        <v>2</v>
      </c>
      <c r="AE13" s="13">
        <v>2</v>
      </c>
      <c r="AF13" s="12">
        <v>2</v>
      </c>
      <c r="AG13" s="13">
        <v>0</v>
      </c>
      <c r="AH13" s="12">
        <v>4</v>
      </c>
      <c r="AI13" s="13">
        <v>1</v>
      </c>
      <c r="AJ13" s="12">
        <v>1</v>
      </c>
      <c r="AK13" s="13">
        <v>1</v>
      </c>
      <c r="AL13" s="12">
        <v>3</v>
      </c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  <c r="ACZ13" s="50"/>
    </row>
    <row r="14" spans="1:780" s="92" customFormat="1" ht="15" customHeight="1">
      <c r="A14" s="93">
        <f t="shared" si="2"/>
        <v>11</v>
      </c>
      <c r="B14" s="94">
        <f t="shared" si="3"/>
        <v>0</v>
      </c>
      <c r="C14" s="95" t="s">
        <v>82</v>
      </c>
      <c r="D14" s="89">
        <f t="shared" si="4"/>
        <v>0.25</v>
      </c>
      <c r="E14" s="90">
        <f t="shared" si="5"/>
        <v>10</v>
      </c>
      <c r="F14" s="104">
        <f t="shared" si="6"/>
        <v>30</v>
      </c>
      <c r="G14" s="91">
        <v>1</v>
      </c>
      <c r="H14" s="9">
        <v>3</v>
      </c>
      <c r="I14" s="13">
        <v>0</v>
      </c>
      <c r="J14" s="12">
        <v>4</v>
      </c>
      <c r="K14" s="13">
        <v>1</v>
      </c>
      <c r="L14" s="12">
        <v>3</v>
      </c>
      <c r="M14" s="13">
        <v>1</v>
      </c>
      <c r="N14" s="12">
        <v>1</v>
      </c>
      <c r="O14" s="13">
        <v>2</v>
      </c>
      <c r="P14" s="12">
        <v>2</v>
      </c>
      <c r="Q14" s="13">
        <v>0</v>
      </c>
      <c r="R14" s="12">
        <v>2</v>
      </c>
      <c r="S14" s="13">
        <v>0</v>
      </c>
      <c r="T14" s="12">
        <v>2</v>
      </c>
      <c r="U14" s="13">
        <v>2</v>
      </c>
      <c r="V14" s="12">
        <v>2</v>
      </c>
      <c r="W14" s="13">
        <v>2</v>
      </c>
      <c r="X14" s="12">
        <v>2</v>
      </c>
      <c r="Y14" s="13">
        <v>0</v>
      </c>
      <c r="Z14" s="12">
        <v>2</v>
      </c>
      <c r="AA14" s="13">
        <v>0</v>
      </c>
      <c r="AB14" s="12">
        <v>4</v>
      </c>
      <c r="AC14" s="13">
        <v>0</v>
      </c>
      <c r="AD14" s="12">
        <v>2</v>
      </c>
      <c r="AE14" s="13"/>
      <c r="AF14" s="12"/>
      <c r="AG14" s="13"/>
      <c r="AH14" s="12"/>
      <c r="AI14" s="13">
        <v>1</v>
      </c>
      <c r="AJ14" s="12">
        <v>1</v>
      </c>
      <c r="AK14" s="13"/>
      <c r="AL14" s="12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  <c r="ACZ14" s="50"/>
    </row>
    <row r="15" spans="1:780" s="92" customFormat="1" ht="15" customHeight="1">
      <c r="A15" s="93">
        <f t="shared" si="2"/>
        <v>11</v>
      </c>
      <c r="B15" s="94">
        <f t="shared" si="3"/>
        <v>0</v>
      </c>
      <c r="C15" s="95" t="s">
        <v>83</v>
      </c>
      <c r="D15" s="89">
        <f t="shared" si="4"/>
        <v>0.35</v>
      </c>
      <c r="E15" s="90">
        <f t="shared" si="5"/>
        <v>14</v>
      </c>
      <c r="F15" s="104">
        <f t="shared" si="6"/>
        <v>26</v>
      </c>
      <c r="G15" s="91">
        <v>1</v>
      </c>
      <c r="H15" s="9">
        <v>3</v>
      </c>
      <c r="I15" s="13"/>
      <c r="J15" s="12"/>
      <c r="K15" s="13"/>
      <c r="L15" s="12"/>
      <c r="M15" s="13">
        <v>2</v>
      </c>
      <c r="N15" s="12">
        <v>0</v>
      </c>
      <c r="O15" s="13">
        <v>1</v>
      </c>
      <c r="P15" s="12">
        <v>3</v>
      </c>
      <c r="Q15" s="13">
        <v>1</v>
      </c>
      <c r="R15" s="12">
        <v>3</v>
      </c>
      <c r="S15" s="13">
        <v>0</v>
      </c>
      <c r="T15" s="12">
        <v>2</v>
      </c>
      <c r="U15" s="13">
        <v>1</v>
      </c>
      <c r="V15" s="12">
        <v>1</v>
      </c>
      <c r="W15" s="13">
        <v>1</v>
      </c>
      <c r="X15" s="12">
        <v>1</v>
      </c>
      <c r="Y15" s="13">
        <v>0</v>
      </c>
      <c r="Z15" s="12">
        <v>4</v>
      </c>
      <c r="AA15" s="13"/>
      <c r="AB15" s="12"/>
      <c r="AC15" s="13">
        <v>2</v>
      </c>
      <c r="AD15" s="12">
        <v>2</v>
      </c>
      <c r="AE15" s="13"/>
      <c r="AF15" s="12"/>
      <c r="AG15" s="13">
        <v>0</v>
      </c>
      <c r="AH15" s="12">
        <v>4</v>
      </c>
      <c r="AI15" s="13">
        <v>2</v>
      </c>
      <c r="AJ15" s="12">
        <v>2</v>
      </c>
      <c r="AK15" s="13">
        <v>3</v>
      </c>
      <c r="AL15" s="12">
        <v>1</v>
      </c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  <c r="ACZ15" s="50"/>
    </row>
    <row r="16" spans="1:780" s="92" customFormat="1" ht="15" customHeight="1">
      <c r="A16" s="93">
        <f t="shared" si="2"/>
        <v>17</v>
      </c>
      <c r="B16" s="94">
        <f t="shared" si="3"/>
        <v>0</v>
      </c>
      <c r="C16" s="95" t="s">
        <v>84</v>
      </c>
      <c r="D16" s="89">
        <f t="shared" si="4"/>
        <v>0.11764705882352941</v>
      </c>
      <c r="E16" s="90">
        <f t="shared" si="5"/>
        <v>4</v>
      </c>
      <c r="F16" s="104">
        <f t="shared" si="6"/>
        <v>30</v>
      </c>
      <c r="G16" s="91">
        <v>0</v>
      </c>
      <c r="H16" s="9">
        <v>4</v>
      </c>
      <c r="I16" s="13">
        <v>0</v>
      </c>
      <c r="J16" s="12">
        <v>2</v>
      </c>
      <c r="K16" s="13">
        <v>0</v>
      </c>
      <c r="L16" s="12">
        <v>4</v>
      </c>
      <c r="M16" s="13">
        <v>0</v>
      </c>
      <c r="N16" s="12">
        <v>2</v>
      </c>
      <c r="O16" s="13">
        <v>1</v>
      </c>
      <c r="P16" s="12">
        <v>3</v>
      </c>
      <c r="Q16" s="13">
        <v>0</v>
      </c>
      <c r="R16" s="12">
        <v>2</v>
      </c>
      <c r="S16" s="13">
        <v>0</v>
      </c>
      <c r="T16" s="12">
        <v>2</v>
      </c>
      <c r="U16" s="13"/>
      <c r="V16" s="12"/>
      <c r="W16" s="13"/>
      <c r="X16" s="12"/>
      <c r="Y16" s="13">
        <v>1</v>
      </c>
      <c r="Z16" s="12">
        <v>1</v>
      </c>
      <c r="AA16" s="13">
        <v>0</v>
      </c>
      <c r="AB16" s="12">
        <v>4</v>
      </c>
      <c r="AC16" s="13">
        <v>0</v>
      </c>
      <c r="AD16" s="12">
        <v>2</v>
      </c>
      <c r="AE16" s="13">
        <v>0</v>
      </c>
      <c r="AF16" s="12">
        <v>4</v>
      </c>
      <c r="AG16" s="13"/>
      <c r="AH16" s="12"/>
      <c r="AI16" s="13">
        <v>2</v>
      </c>
      <c r="AJ16" s="12">
        <v>0</v>
      </c>
      <c r="AK16" s="13"/>
      <c r="AL16" s="12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  <c r="ACZ16" s="50"/>
    </row>
    <row r="17" spans="1:780" s="92" customFormat="1" ht="15" customHeight="1">
      <c r="A17" s="93">
        <f t="shared" si="2"/>
        <v>5</v>
      </c>
      <c r="B17" s="94">
        <f t="shared" si="3"/>
        <v>0</v>
      </c>
      <c r="C17" s="95" t="s">
        <v>126</v>
      </c>
      <c r="D17" s="89">
        <f t="shared" si="4"/>
        <v>0.47826086956521741</v>
      </c>
      <c r="E17" s="90">
        <f t="shared" si="5"/>
        <v>22</v>
      </c>
      <c r="F17" s="104">
        <f t="shared" si="6"/>
        <v>24</v>
      </c>
      <c r="G17" s="91"/>
      <c r="H17" s="9"/>
      <c r="I17" s="13">
        <v>2</v>
      </c>
      <c r="J17" s="12">
        <v>2</v>
      </c>
      <c r="K17" s="13"/>
      <c r="L17" s="12"/>
      <c r="M17" s="13">
        <v>1</v>
      </c>
      <c r="N17" s="12">
        <v>1</v>
      </c>
      <c r="O17" s="13"/>
      <c r="P17" s="12"/>
      <c r="Q17" s="13">
        <v>1</v>
      </c>
      <c r="R17" s="12">
        <v>3</v>
      </c>
      <c r="S17" s="13">
        <v>1</v>
      </c>
      <c r="T17" s="12">
        <v>1</v>
      </c>
      <c r="U17" s="13">
        <v>2</v>
      </c>
      <c r="V17" s="12">
        <v>0</v>
      </c>
      <c r="W17" s="13">
        <v>1</v>
      </c>
      <c r="X17" s="12">
        <v>3</v>
      </c>
      <c r="Y17" s="13">
        <v>3</v>
      </c>
      <c r="Z17" s="12">
        <v>1</v>
      </c>
      <c r="AA17" s="13">
        <v>0</v>
      </c>
      <c r="AB17" s="12">
        <v>4</v>
      </c>
      <c r="AC17" s="13">
        <v>1</v>
      </c>
      <c r="AD17" s="12">
        <v>3</v>
      </c>
      <c r="AE17" s="13">
        <v>3</v>
      </c>
      <c r="AF17" s="12">
        <v>1</v>
      </c>
      <c r="AG17" s="13">
        <v>1</v>
      </c>
      <c r="AH17" s="12">
        <v>3</v>
      </c>
      <c r="AI17" s="13">
        <v>3</v>
      </c>
      <c r="AJ17" s="12">
        <v>1</v>
      </c>
      <c r="AK17" s="13">
        <v>3</v>
      </c>
      <c r="AL17" s="12">
        <v>1</v>
      </c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</row>
    <row r="18" spans="1:780" s="92" customFormat="1" ht="15" customHeight="1">
      <c r="A18" s="93">
        <f t="shared" si="2"/>
        <v>45</v>
      </c>
      <c r="B18" s="94">
        <f t="shared" si="3"/>
        <v>19</v>
      </c>
      <c r="C18" s="95" t="s">
        <v>158</v>
      </c>
      <c r="D18" s="89">
        <f t="shared" si="4"/>
        <v>0.33333333333333331</v>
      </c>
      <c r="E18" s="90">
        <f t="shared" si="5"/>
        <v>2</v>
      </c>
      <c r="F18" s="104">
        <f t="shared" si="6"/>
        <v>4</v>
      </c>
      <c r="G18" s="91"/>
      <c r="H18" s="9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>
        <v>1</v>
      </c>
      <c r="X18" s="12">
        <v>1</v>
      </c>
      <c r="Y18" s="13"/>
      <c r="Z18" s="12"/>
      <c r="AA18" s="13"/>
      <c r="AB18" s="12"/>
      <c r="AC18" s="13"/>
      <c r="AD18" s="12"/>
      <c r="AE18" s="13">
        <v>1</v>
      </c>
      <c r="AF18" s="12">
        <v>3</v>
      </c>
      <c r="AG18" s="13"/>
      <c r="AH18" s="12"/>
      <c r="AI18" s="13"/>
      <c r="AJ18" s="12"/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</row>
    <row r="19" spans="1:780" s="92" customFormat="1" ht="15" customHeight="1">
      <c r="A19" s="93">
        <f t="shared" si="2"/>
        <v>51</v>
      </c>
      <c r="B19" s="94">
        <f t="shared" si="3"/>
        <v>25</v>
      </c>
      <c r="C19" s="95"/>
      <c r="D19" s="89">
        <f t="shared" si="4"/>
        <v>0</v>
      </c>
      <c r="E19" s="90">
        <f t="shared" si="5"/>
        <v>0</v>
      </c>
      <c r="F19" s="104">
        <f t="shared" si="6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  <c r="ACZ19" s="50"/>
    </row>
    <row r="20" spans="1:780" s="92" customFormat="1" ht="15" customHeight="1">
      <c r="A20" s="93">
        <f t="shared" si="2"/>
        <v>51</v>
      </c>
      <c r="B20" s="94">
        <f t="shared" si="3"/>
        <v>25</v>
      </c>
      <c r="C20" s="95"/>
      <c r="D20" s="89">
        <f t="shared" si="4"/>
        <v>0</v>
      </c>
      <c r="E20" s="90">
        <f t="shared" si="5"/>
        <v>0</v>
      </c>
      <c r="F20" s="104">
        <f t="shared" si="6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13"/>
      <c r="AJ20" s="12"/>
      <c r="AK20" s="13"/>
      <c r="AL20" s="12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  <c r="ACZ20" s="50"/>
    </row>
    <row r="21" spans="1:780" s="92" customFormat="1" ht="15" customHeight="1">
      <c r="A21" s="93">
        <f t="shared" si="2"/>
        <v>51</v>
      </c>
      <c r="B21" s="94">
        <f t="shared" si="3"/>
        <v>25</v>
      </c>
      <c r="C21" s="95"/>
      <c r="D21" s="89">
        <f t="shared" si="4"/>
        <v>0</v>
      </c>
      <c r="E21" s="90">
        <f t="shared" si="5"/>
        <v>0</v>
      </c>
      <c r="F21" s="104">
        <f t="shared" si="6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13"/>
      <c r="AJ21" s="12"/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  <c r="ACZ21" s="50"/>
    </row>
    <row r="22" spans="1:780" s="92" customFormat="1" ht="15" customHeight="1">
      <c r="A22" s="93">
        <f t="shared" si="2"/>
        <v>51</v>
      </c>
      <c r="B22" s="94">
        <f t="shared" si="3"/>
        <v>25</v>
      </c>
      <c r="C22" s="95"/>
      <c r="D22" s="89">
        <f t="shared" si="4"/>
        <v>0</v>
      </c>
      <c r="E22" s="90">
        <f t="shared" si="5"/>
        <v>0</v>
      </c>
      <c r="F22" s="104">
        <f t="shared" si="6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  <c r="ACZ22" s="50"/>
    </row>
    <row r="23" spans="1:780" s="92" customFormat="1" ht="15" customHeight="1">
      <c r="A23" s="93">
        <f t="shared" si="2"/>
        <v>51</v>
      </c>
      <c r="B23" s="94">
        <f t="shared" si="3"/>
        <v>25</v>
      </c>
      <c r="C23" s="95"/>
      <c r="D23" s="89">
        <f t="shared" si="4"/>
        <v>0</v>
      </c>
      <c r="E23" s="90">
        <f t="shared" si="5"/>
        <v>0</v>
      </c>
      <c r="F23" s="104">
        <f t="shared" si="6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  <c r="ACZ23" s="50"/>
    </row>
    <row r="24" spans="1:780" s="92" customFormat="1" ht="15" customHeight="1">
      <c r="A24" s="93">
        <f t="shared" si="2"/>
        <v>51</v>
      </c>
      <c r="B24" s="94">
        <f t="shared" si="3"/>
        <v>25</v>
      </c>
      <c r="C24" s="95"/>
      <c r="D24" s="89">
        <f t="shared" si="4"/>
        <v>0</v>
      </c>
      <c r="E24" s="90">
        <f t="shared" si="5"/>
        <v>0</v>
      </c>
      <c r="F24" s="104">
        <f t="shared" si="6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  <c r="ACZ24" s="50"/>
    </row>
    <row r="25" spans="1:780" s="92" customFormat="1" ht="15" customHeight="1">
      <c r="A25" s="93">
        <f t="shared" si="2"/>
        <v>51</v>
      </c>
      <c r="B25" s="94">
        <f t="shared" si="3"/>
        <v>25</v>
      </c>
      <c r="C25" s="95"/>
      <c r="D25" s="89">
        <f t="shared" si="4"/>
        <v>0</v>
      </c>
      <c r="E25" s="90">
        <f t="shared" si="5"/>
        <v>0</v>
      </c>
      <c r="F25" s="104">
        <f t="shared" si="6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  <c r="ACZ25" s="50"/>
    </row>
    <row r="26" spans="1:780" s="92" customFormat="1" ht="15" customHeight="1">
      <c r="A26" s="93">
        <f t="shared" si="2"/>
        <v>51</v>
      </c>
      <c r="B26" s="94">
        <f t="shared" si="3"/>
        <v>25</v>
      </c>
      <c r="C26" s="95"/>
      <c r="D26" s="89">
        <f t="shared" si="4"/>
        <v>0</v>
      </c>
      <c r="E26" s="90">
        <f t="shared" si="5"/>
        <v>0</v>
      </c>
      <c r="F26" s="104">
        <f t="shared" si="6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  <c r="ACZ26" s="50"/>
    </row>
    <row r="27" spans="1:780" s="92" customFormat="1" ht="15" customHeight="1">
      <c r="A27" s="93">
        <f t="shared" si="2"/>
        <v>51</v>
      </c>
      <c r="B27" s="94">
        <f t="shared" si="3"/>
        <v>25</v>
      </c>
      <c r="C27" s="95"/>
      <c r="D27" s="89">
        <f t="shared" si="4"/>
        <v>0</v>
      </c>
      <c r="E27" s="90">
        <f t="shared" si="5"/>
        <v>0</v>
      </c>
      <c r="F27" s="104">
        <f t="shared" si="6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  <c r="ACZ27" s="50"/>
    </row>
    <row r="28" spans="1:780" s="92" customFormat="1" ht="15" customHeight="1">
      <c r="A28" s="93">
        <f t="shared" si="2"/>
        <v>51</v>
      </c>
      <c r="B28" s="94">
        <f t="shared" si="3"/>
        <v>25</v>
      </c>
      <c r="C28" s="95"/>
      <c r="D28" s="89">
        <f t="shared" si="4"/>
        <v>0</v>
      </c>
      <c r="E28" s="90">
        <f t="shared" si="5"/>
        <v>0</v>
      </c>
      <c r="F28" s="104">
        <f t="shared" si="6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  <c r="ACZ28" s="50"/>
    </row>
    <row r="29" spans="1:780" s="92" customFormat="1" ht="15" customHeight="1">
      <c r="A29" s="93">
        <f t="shared" si="2"/>
        <v>51</v>
      </c>
      <c r="B29" s="94">
        <f t="shared" si="3"/>
        <v>25</v>
      </c>
      <c r="C29" s="95"/>
      <c r="D29" s="89">
        <f t="shared" si="4"/>
        <v>0</v>
      </c>
      <c r="E29" s="90">
        <f t="shared" si="5"/>
        <v>0</v>
      </c>
      <c r="F29" s="104">
        <f t="shared" si="6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  <c r="ACZ29" s="50"/>
    </row>
    <row r="30" spans="1:780" s="92" customFormat="1" ht="15" customHeight="1">
      <c r="A30" s="93">
        <f t="shared" si="2"/>
        <v>51</v>
      </c>
      <c r="B30" s="94">
        <f t="shared" si="3"/>
        <v>25</v>
      </c>
      <c r="C30" s="95"/>
      <c r="D30" s="89">
        <f t="shared" si="4"/>
        <v>0</v>
      </c>
      <c r="E30" s="90">
        <f t="shared" si="5"/>
        <v>0</v>
      </c>
      <c r="F30" s="104">
        <f t="shared" si="6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  <c r="ACZ30" s="50"/>
    </row>
    <row r="31" spans="1:780" ht="15" customHeight="1">
      <c r="A31" s="97"/>
      <c r="B31" s="97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780" ht="15" customHeight="1">
      <c r="A32" s="62" t="s">
        <v>28</v>
      </c>
      <c r="B32" s="62"/>
    </row>
    <row r="33" spans="3:3" ht="15" customHeight="1">
      <c r="C33" s="62" t="s">
        <v>125</v>
      </c>
    </row>
  </sheetData>
  <customSheetViews>
    <customSheetView guid="{94BE076A-5EF1-4D76-93AC-7EAE799BE392}" scale="70" showGridLines="0" fitToPage="1">
      <pane xSplit="7" ySplit="11" topLeftCell="BB12" activePane="bottomRight" state="frozen"/>
      <selection pane="bottomRight" activeCell="C34" sqref="C34"/>
      <pageMargins left="0.5" right="0.5" top="0.5" bottom="0.5" header="0.5" footer="0.5"/>
      <pageSetup scale="50" fitToWidth="0" orientation="landscape" r:id="rId1"/>
      <headerFooter alignWithMargins="0"/>
    </customSheetView>
  </customSheetViews>
  <mergeCells count="131">
    <mergeCell ref="AI2:AJ2"/>
    <mergeCell ref="AI4:AJ4"/>
    <mergeCell ref="AI5:AJ5"/>
    <mergeCell ref="AI6:AJ6"/>
    <mergeCell ref="AI7:AJ7"/>
    <mergeCell ref="AI8:AJ8"/>
    <mergeCell ref="AI9:AJ9"/>
    <mergeCell ref="AK2:AL2"/>
    <mergeCell ref="AK4:AL4"/>
    <mergeCell ref="AK5:AL5"/>
    <mergeCell ref="AK6:AL6"/>
    <mergeCell ref="AK7:AL7"/>
    <mergeCell ref="AK8:AL8"/>
    <mergeCell ref="AK9:AL9"/>
    <mergeCell ref="Q2:R2"/>
    <mergeCell ref="Q5:R5"/>
    <mergeCell ref="S5:T5"/>
    <mergeCell ref="U5:V5"/>
    <mergeCell ref="W5:X5"/>
    <mergeCell ref="Y5:Z5"/>
    <mergeCell ref="AA5:AB5"/>
    <mergeCell ref="G4:H4"/>
    <mergeCell ref="I4:J4"/>
    <mergeCell ref="K4:L4"/>
    <mergeCell ref="M4:N4"/>
    <mergeCell ref="O4:P4"/>
    <mergeCell ref="S2:T2"/>
    <mergeCell ref="U2:V2"/>
    <mergeCell ref="W2:X2"/>
    <mergeCell ref="Y2:Z2"/>
    <mergeCell ref="O2:P2"/>
    <mergeCell ref="Q4:R4"/>
    <mergeCell ref="AA2:AB2"/>
    <mergeCell ref="O5:P5"/>
    <mergeCell ref="AC7:AD7"/>
    <mergeCell ref="AE7:AF7"/>
    <mergeCell ref="AC6:AD6"/>
    <mergeCell ref="AE6:AF6"/>
    <mergeCell ref="AG7:AH7"/>
    <mergeCell ref="AC5:AD5"/>
    <mergeCell ref="AC4:AD4"/>
    <mergeCell ref="AA6:AB6"/>
    <mergeCell ref="AG6:AH6"/>
    <mergeCell ref="AA7:AB7"/>
    <mergeCell ref="AG2:AH2"/>
    <mergeCell ref="AC2:AD2"/>
    <mergeCell ref="AE2:AF2"/>
    <mergeCell ref="AE5:AF5"/>
    <mergeCell ref="AG5:AH5"/>
    <mergeCell ref="AE4:AF4"/>
    <mergeCell ref="S4:T4"/>
    <mergeCell ref="U4:V4"/>
    <mergeCell ref="W4:X4"/>
    <mergeCell ref="Y4:Z4"/>
    <mergeCell ref="AA4:AB4"/>
    <mergeCell ref="AG4:AH4"/>
    <mergeCell ref="W6:X6"/>
    <mergeCell ref="Y6:Z6"/>
    <mergeCell ref="W7:X7"/>
    <mergeCell ref="Y7:Z7"/>
    <mergeCell ref="AG9:AH9"/>
    <mergeCell ref="AC31:AD31"/>
    <mergeCell ref="AE31:AF31"/>
    <mergeCell ref="AG31:AH31"/>
    <mergeCell ref="U31:V31"/>
    <mergeCell ref="W31:X31"/>
    <mergeCell ref="Y31:Z31"/>
    <mergeCell ref="AA31:AB31"/>
    <mergeCell ref="AG8:AH8"/>
    <mergeCell ref="W8:X8"/>
    <mergeCell ref="Y8:Z8"/>
    <mergeCell ref="AA8:AB8"/>
    <mergeCell ref="AC8:AD8"/>
    <mergeCell ref="AC9:AD9"/>
    <mergeCell ref="AE9:AF9"/>
    <mergeCell ref="AE8:AF8"/>
    <mergeCell ref="W9:X9"/>
    <mergeCell ref="Y9:Z9"/>
    <mergeCell ref="AA9:AB9"/>
    <mergeCell ref="U9:V9"/>
    <mergeCell ref="O8:P8"/>
    <mergeCell ref="Q8:R8"/>
    <mergeCell ref="S8:T8"/>
    <mergeCell ref="M8:N8"/>
    <mergeCell ref="U8:V8"/>
    <mergeCell ref="G6:H6"/>
    <mergeCell ref="I6:J6"/>
    <mergeCell ref="K6:L6"/>
    <mergeCell ref="M6:N6"/>
    <mergeCell ref="U7:V7"/>
    <mergeCell ref="O7:P7"/>
    <mergeCell ref="Q7:R7"/>
    <mergeCell ref="S7:T7"/>
    <mergeCell ref="O6:P6"/>
    <mergeCell ref="Q6:R6"/>
    <mergeCell ref="S6:T6"/>
    <mergeCell ref="U6:V6"/>
    <mergeCell ref="G31:H31"/>
    <mergeCell ref="I31:J31"/>
    <mergeCell ref="K31:L31"/>
    <mergeCell ref="M31:N31"/>
    <mergeCell ref="O31:P31"/>
    <mergeCell ref="O9:P9"/>
    <mergeCell ref="Q9:R9"/>
    <mergeCell ref="S9:T9"/>
    <mergeCell ref="Q31:R31"/>
    <mergeCell ref="S31:T31"/>
    <mergeCell ref="A8:B8"/>
    <mergeCell ref="G9:H9"/>
    <mergeCell ref="G8:H8"/>
    <mergeCell ref="I9:J9"/>
    <mergeCell ref="K9:L9"/>
    <mergeCell ref="M9:N9"/>
    <mergeCell ref="G2:H2"/>
    <mergeCell ref="I2:J2"/>
    <mergeCell ref="K2:L2"/>
    <mergeCell ref="M2:N2"/>
    <mergeCell ref="G7:H7"/>
    <mergeCell ref="I7:J7"/>
    <mergeCell ref="K7:L7"/>
    <mergeCell ref="M7:N7"/>
    <mergeCell ref="G5:H5"/>
    <mergeCell ref="I5:J5"/>
    <mergeCell ref="K5:L5"/>
    <mergeCell ref="M5:N5"/>
    <mergeCell ref="D8:D10"/>
    <mergeCell ref="E6:F6"/>
    <mergeCell ref="E8:E10"/>
    <mergeCell ref="F8:F10"/>
    <mergeCell ref="I8:J8"/>
    <mergeCell ref="K8:L8"/>
  </mergeCells>
  <conditionalFormatting sqref="A11:B30">
    <cfRule type="cellIs" dxfId="11" priority="1" operator="equal">
      <formula>0</formula>
    </cfRule>
  </conditionalFormatting>
  <pageMargins left="0.25" right="0.25" top="0.25" bottom="0.25" header="0.5" footer="0.5"/>
  <pageSetup scale="74" fitToHeight="0" orientation="landscape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ACY33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F11" sqref="F11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70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37" t="s">
        <v>1</v>
      </c>
      <c r="H2" s="138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0" t="s">
        <v>5</v>
      </c>
      <c r="P2" s="141"/>
      <c r="Q2" s="140" t="s">
        <v>6</v>
      </c>
      <c r="R2" s="141"/>
      <c r="S2" s="140" t="s">
        <v>7</v>
      </c>
      <c r="T2" s="141"/>
      <c r="U2" s="140" t="s">
        <v>8</v>
      </c>
      <c r="V2" s="141"/>
      <c r="W2" s="140" t="s">
        <v>9</v>
      </c>
      <c r="X2" s="141"/>
      <c r="Y2" s="140" t="s">
        <v>10</v>
      </c>
      <c r="Z2" s="141"/>
      <c r="AA2" s="140" t="s">
        <v>11</v>
      </c>
      <c r="AB2" s="141"/>
      <c r="AC2" s="140" t="s">
        <v>12</v>
      </c>
      <c r="AD2" s="141"/>
      <c r="AE2" s="140" t="s">
        <v>13</v>
      </c>
      <c r="AF2" s="141"/>
      <c r="AG2" s="158" t="s">
        <v>14</v>
      </c>
      <c r="AH2" s="138"/>
      <c r="AI2" s="158" t="s">
        <v>136</v>
      </c>
      <c r="AJ2" s="138"/>
      <c r="AK2" s="158" t="s">
        <v>137</v>
      </c>
      <c r="AL2" s="138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0.70359281437125754</v>
      </c>
      <c r="E3" s="57">
        <f>SUM(E11:E30)-E4+E5</f>
        <v>235</v>
      </c>
      <c r="F3" s="101">
        <f>SUM(F11:F30)</f>
        <v>99</v>
      </c>
      <c r="G3" s="105">
        <f t="shared" ref="G3:AL3" si="0">SUM(G11:G30)</f>
        <v>13</v>
      </c>
      <c r="H3" s="59">
        <f t="shared" si="0"/>
        <v>7</v>
      </c>
      <c r="I3" s="58">
        <f t="shared" si="0"/>
        <v>9</v>
      </c>
      <c r="J3" s="59">
        <f t="shared" si="0"/>
        <v>11</v>
      </c>
      <c r="K3" s="58">
        <f t="shared" si="0"/>
        <v>13</v>
      </c>
      <c r="L3" s="59">
        <f t="shared" si="0"/>
        <v>7</v>
      </c>
      <c r="M3" s="58">
        <f t="shared" si="0"/>
        <v>13</v>
      </c>
      <c r="N3" s="59">
        <f t="shared" si="0"/>
        <v>7</v>
      </c>
      <c r="O3" s="58">
        <f t="shared" si="0"/>
        <v>14</v>
      </c>
      <c r="P3" s="59">
        <f t="shared" si="0"/>
        <v>6</v>
      </c>
      <c r="Q3" s="58">
        <f t="shared" si="0"/>
        <v>18</v>
      </c>
      <c r="R3" s="59">
        <f t="shared" si="0"/>
        <v>2</v>
      </c>
      <c r="S3" s="58">
        <f t="shared" si="0"/>
        <v>12</v>
      </c>
      <c r="T3" s="59">
        <f t="shared" si="0"/>
        <v>8</v>
      </c>
      <c r="U3" s="58">
        <f t="shared" si="0"/>
        <v>15</v>
      </c>
      <c r="V3" s="59">
        <f t="shared" si="0"/>
        <v>5</v>
      </c>
      <c r="W3" s="58">
        <f t="shared" si="0"/>
        <v>19</v>
      </c>
      <c r="X3" s="59">
        <f t="shared" si="0"/>
        <v>1</v>
      </c>
      <c r="Y3" s="58">
        <f t="shared" si="0"/>
        <v>17</v>
      </c>
      <c r="Z3" s="59">
        <f t="shared" si="0"/>
        <v>3</v>
      </c>
      <c r="AA3" s="58">
        <f t="shared" si="0"/>
        <v>13</v>
      </c>
      <c r="AB3" s="59">
        <f t="shared" si="0"/>
        <v>7</v>
      </c>
      <c r="AC3" s="58">
        <f t="shared" si="0"/>
        <v>14</v>
      </c>
      <c r="AD3" s="59">
        <f t="shared" si="0"/>
        <v>6</v>
      </c>
      <c r="AE3" s="58">
        <f t="shared" si="0"/>
        <v>12</v>
      </c>
      <c r="AF3" s="59">
        <f t="shared" si="0"/>
        <v>8</v>
      </c>
      <c r="AG3" s="58">
        <f t="shared" si="0"/>
        <v>12</v>
      </c>
      <c r="AH3" s="59">
        <f t="shared" si="0"/>
        <v>8</v>
      </c>
      <c r="AI3" s="58">
        <f t="shared" si="0"/>
        <v>11</v>
      </c>
      <c r="AJ3" s="59">
        <f t="shared" si="0"/>
        <v>9</v>
      </c>
      <c r="AK3" s="58">
        <f t="shared" si="0"/>
        <v>16</v>
      </c>
      <c r="AL3" s="59">
        <f t="shared" si="0"/>
        <v>4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1</v>
      </c>
      <c r="F4" s="102"/>
      <c r="G4" s="144"/>
      <c r="H4" s="145"/>
      <c r="I4" s="146"/>
      <c r="J4" s="145"/>
      <c r="K4" s="146">
        <v>1</v>
      </c>
      <c r="L4" s="145"/>
      <c r="M4" s="146"/>
      <c r="N4" s="145"/>
      <c r="O4" s="146"/>
      <c r="P4" s="145"/>
      <c r="Q4" s="146"/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63"/>
      <c r="AF4" s="164"/>
      <c r="AG4" s="146"/>
      <c r="AH4" s="145"/>
      <c r="AI4" s="146"/>
      <c r="AJ4" s="145"/>
      <c r="AK4" s="146"/>
      <c r="AL4" s="145"/>
    </row>
    <row r="5" spans="1:779" ht="15" customHeight="1" thickBot="1">
      <c r="A5" s="64" t="s">
        <v>41</v>
      </c>
      <c r="B5" s="65"/>
      <c r="C5" s="65"/>
      <c r="D5" s="65"/>
      <c r="E5" s="66">
        <f>SUM(G5:AK5)</f>
        <v>15</v>
      </c>
      <c r="F5" s="103"/>
      <c r="G5" s="144">
        <v>1</v>
      </c>
      <c r="H5" s="145"/>
      <c r="I5" s="146">
        <v>1</v>
      </c>
      <c r="J5" s="145"/>
      <c r="K5" s="146"/>
      <c r="L5" s="145"/>
      <c r="M5" s="146">
        <v>1</v>
      </c>
      <c r="N5" s="145"/>
      <c r="O5" s="146">
        <v>1</v>
      </c>
      <c r="P5" s="145"/>
      <c r="Q5" s="146">
        <v>1</v>
      </c>
      <c r="R5" s="145"/>
      <c r="S5" s="146">
        <v>1</v>
      </c>
      <c r="T5" s="145"/>
      <c r="U5" s="146">
        <v>1</v>
      </c>
      <c r="V5" s="145"/>
      <c r="W5" s="146">
        <v>1</v>
      </c>
      <c r="X5" s="145"/>
      <c r="Y5" s="146">
        <v>1</v>
      </c>
      <c r="Z5" s="145"/>
      <c r="AA5" s="146">
        <v>1</v>
      </c>
      <c r="AB5" s="145"/>
      <c r="AC5" s="146">
        <v>1</v>
      </c>
      <c r="AD5" s="145"/>
      <c r="AE5" s="163">
        <v>1</v>
      </c>
      <c r="AF5" s="164"/>
      <c r="AG5" s="146">
        <v>1</v>
      </c>
      <c r="AH5" s="145"/>
      <c r="AI5" s="146">
        <v>1</v>
      </c>
      <c r="AJ5" s="145"/>
      <c r="AK5" s="146">
        <v>1</v>
      </c>
      <c r="AL5" s="145"/>
    </row>
    <row r="6" spans="1:779" s="71" customFormat="1" ht="18" customHeight="1" thickBot="1">
      <c r="A6" s="67" t="s">
        <v>55</v>
      </c>
      <c r="B6" s="68"/>
      <c r="C6" s="69"/>
      <c r="D6" s="69"/>
      <c r="E6" s="150">
        <f>SUM(G6:AK6)</f>
        <v>850</v>
      </c>
      <c r="F6" s="151"/>
      <c r="G6" s="160">
        <v>100</v>
      </c>
      <c r="H6" s="161"/>
      <c r="I6" s="162">
        <v>50</v>
      </c>
      <c r="J6" s="161"/>
      <c r="K6" s="162">
        <v>50</v>
      </c>
      <c r="L6" s="161"/>
      <c r="M6" s="162">
        <v>50</v>
      </c>
      <c r="N6" s="161"/>
      <c r="O6" s="162">
        <v>50</v>
      </c>
      <c r="P6" s="161"/>
      <c r="Q6" s="162">
        <v>50</v>
      </c>
      <c r="R6" s="161"/>
      <c r="S6" s="162">
        <v>50</v>
      </c>
      <c r="T6" s="161"/>
      <c r="U6" s="162">
        <v>50</v>
      </c>
      <c r="V6" s="161"/>
      <c r="W6" s="162">
        <v>50</v>
      </c>
      <c r="X6" s="161"/>
      <c r="Y6" s="162">
        <v>50</v>
      </c>
      <c r="Z6" s="161"/>
      <c r="AA6" s="162">
        <v>50</v>
      </c>
      <c r="AB6" s="161"/>
      <c r="AC6" s="162">
        <v>50</v>
      </c>
      <c r="AD6" s="161"/>
      <c r="AE6" s="166">
        <v>50</v>
      </c>
      <c r="AF6" s="167"/>
      <c r="AG6" s="162">
        <v>50</v>
      </c>
      <c r="AH6" s="161"/>
      <c r="AI6" s="162">
        <v>50</v>
      </c>
      <c r="AJ6" s="161"/>
      <c r="AK6" s="162">
        <v>50</v>
      </c>
      <c r="AL6" s="161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42"/>
      <c r="H7" s="142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65"/>
      <c r="AF7" s="165"/>
      <c r="AG7" s="143"/>
      <c r="AH7" s="143"/>
      <c r="AI7" s="143"/>
      <c r="AJ7" s="143"/>
      <c r="AK7" s="143"/>
      <c r="AL7" s="143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33" t="s">
        <v>0</v>
      </c>
      <c r="B8" s="134"/>
      <c r="C8" s="75"/>
      <c r="D8" s="147" t="s">
        <v>21</v>
      </c>
      <c r="E8" s="152" t="s">
        <v>17</v>
      </c>
      <c r="F8" s="155" t="s">
        <v>18</v>
      </c>
      <c r="G8" s="137" t="s">
        <v>1</v>
      </c>
      <c r="H8" s="138"/>
      <c r="I8" s="158" t="s">
        <v>2</v>
      </c>
      <c r="J8" s="138"/>
      <c r="K8" s="158" t="s">
        <v>3</v>
      </c>
      <c r="L8" s="138"/>
      <c r="M8" s="158" t="s">
        <v>4</v>
      </c>
      <c r="N8" s="138"/>
      <c r="O8" s="158" t="s">
        <v>5</v>
      </c>
      <c r="P8" s="138"/>
      <c r="Q8" s="158" t="s">
        <v>6</v>
      </c>
      <c r="R8" s="138"/>
      <c r="S8" s="158" t="s">
        <v>7</v>
      </c>
      <c r="T8" s="138"/>
      <c r="U8" s="158" t="s">
        <v>8</v>
      </c>
      <c r="V8" s="138"/>
      <c r="W8" s="158" t="s">
        <v>9</v>
      </c>
      <c r="X8" s="138"/>
      <c r="Y8" s="158" t="s">
        <v>10</v>
      </c>
      <c r="Z8" s="138"/>
      <c r="AA8" s="158" t="s">
        <v>11</v>
      </c>
      <c r="AB8" s="138"/>
      <c r="AC8" s="158" t="s">
        <v>12</v>
      </c>
      <c r="AD8" s="138"/>
      <c r="AE8" s="158" t="s">
        <v>13</v>
      </c>
      <c r="AF8" s="138"/>
      <c r="AG8" s="158" t="s">
        <v>14</v>
      </c>
      <c r="AH8" s="138"/>
      <c r="AI8" s="158" t="s">
        <v>136</v>
      </c>
      <c r="AJ8" s="138"/>
      <c r="AK8" s="158" t="s">
        <v>137</v>
      </c>
      <c r="AL8" s="138"/>
    </row>
    <row r="9" spans="1:779" s="76" customFormat="1" ht="16">
      <c r="A9" s="77">
        <f>TeamStandings!$F$28</f>
        <v>51</v>
      </c>
      <c r="B9" s="78">
        <f>TeamStandings!$E$28</f>
        <v>25</v>
      </c>
      <c r="C9" s="79" t="s">
        <v>43</v>
      </c>
      <c r="D9" s="148"/>
      <c r="E9" s="153"/>
      <c r="F9" s="156"/>
      <c r="G9" s="135">
        <v>45670</v>
      </c>
      <c r="H9" s="136"/>
      <c r="I9" s="139">
        <f>G9+7</f>
        <v>45677</v>
      </c>
      <c r="J9" s="136"/>
      <c r="K9" s="139">
        <v>45684</v>
      </c>
      <c r="L9" s="136"/>
      <c r="M9" s="139">
        <v>45691</v>
      </c>
      <c r="N9" s="136"/>
      <c r="O9" s="139">
        <v>45698</v>
      </c>
      <c r="P9" s="136"/>
      <c r="Q9" s="139">
        <v>45712</v>
      </c>
      <c r="R9" s="136"/>
      <c r="S9" s="139">
        <v>45719</v>
      </c>
      <c r="T9" s="136"/>
      <c r="U9" s="139">
        <v>45726</v>
      </c>
      <c r="V9" s="136"/>
      <c r="W9" s="139">
        <v>45733</v>
      </c>
      <c r="X9" s="136"/>
      <c r="Y9" s="139">
        <v>45740</v>
      </c>
      <c r="Z9" s="136"/>
      <c r="AA9" s="139">
        <v>45747</v>
      </c>
      <c r="AB9" s="136"/>
      <c r="AC9" s="139">
        <v>45754</v>
      </c>
      <c r="AD9" s="136"/>
      <c r="AE9" s="139">
        <v>45761</v>
      </c>
      <c r="AF9" s="136"/>
      <c r="AG9" s="139">
        <v>45768</v>
      </c>
      <c r="AH9" s="136"/>
      <c r="AI9" s="139">
        <v>45775</v>
      </c>
      <c r="AJ9" s="136"/>
      <c r="AK9" s="139">
        <v>45782</v>
      </c>
      <c r="AL9" s="136"/>
    </row>
    <row r="10" spans="1:779" s="85" customFormat="1" ht="15" customHeight="1">
      <c r="A10" s="80" t="s">
        <v>15</v>
      </c>
      <c r="B10" s="81" t="s">
        <v>25</v>
      </c>
      <c r="C10" s="82"/>
      <c r="D10" s="149"/>
      <c r="E10" s="154"/>
      <c r="F10" s="157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1</v>
      </c>
      <c r="B11" s="87">
        <f>IF($B$9-(E11+F11)&lt;0,0,$B$9-(E11+F11))</f>
        <v>0</v>
      </c>
      <c r="C11" s="88" t="s">
        <v>107</v>
      </c>
      <c r="D11" s="89">
        <f>IF(E11=0,0,(E11/(E11+F11)))</f>
        <v>0.68</v>
      </c>
      <c r="E11" s="90">
        <f>G11+I11+K11+M11+O11+Q11+S11+U11+W11+Y11+AA11+AC11+AE11+AG11+AI11+AK11</f>
        <v>34</v>
      </c>
      <c r="F11" s="104">
        <f>H11+J11+L11+N11+P11+R11+T11+V11+X11+Z11+AB11+AD11+AF11+AH11+AJ11+AL11</f>
        <v>16</v>
      </c>
      <c r="G11" s="91">
        <v>4</v>
      </c>
      <c r="H11" s="9">
        <v>0</v>
      </c>
      <c r="I11" s="10">
        <v>0</v>
      </c>
      <c r="J11" s="9">
        <v>2</v>
      </c>
      <c r="K11" s="10">
        <v>1</v>
      </c>
      <c r="L11" s="9">
        <v>3</v>
      </c>
      <c r="M11" s="10">
        <v>1</v>
      </c>
      <c r="N11" s="9">
        <v>3</v>
      </c>
      <c r="O11" s="10">
        <v>1</v>
      </c>
      <c r="P11" s="9">
        <v>1</v>
      </c>
      <c r="Q11" s="10">
        <v>4</v>
      </c>
      <c r="R11" s="9">
        <v>0</v>
      </c>
      <c r="S11" s="10">
        <v>1</v>
      </c>
      <c r="T11" s="9">
        <v>1</v>
      </c>
      <c r="U11" s="10">
        <v>1</v>
      </c>
      <c r="V11" s="9">
        <v>1</v>
      </c>
      <c r="W11" s="10">
        <v>4</v>
      </c>
      <c r="X11" s="9">
        <v>0</v>
      </c>
      <c r="Y11" s="10">
        <v>4</v>
      </c>
      <c r="Z11" s="9">
        <v>0</v>
      </c>
      <c r="AA11" s="10">
        <v>3</v>
      </c>
      <c r="AB11" s="9">
        <v>1</v>
      </c>
      <c r="AC11" s="10">
        <v>2</v>
      </c>
      <c r="AD11" s="9">
        <v>2</v>
      </c>
      <c r="AE11" s="10">
        <v>2</v>
      </c>
      <c r="AF11" s="9">
        <v>0</v>
      </c>
      <c r="AG11" s="10">
        <v>2</v>
      </c>
      <c r="AH11" s="9">
        <v>0</v>
      </c>
      <c r="AI11" s="10">
        <v>2</v>
      </c>
      <c r="AJ11" s="9">
        <v>0</v>
      </c>
      <c r="AK11" s="10">
        <v>2</v>
      </c>
      <c r="AL11" s="9">
        <v>2</v>
      </c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0</v>
      </c>
      <c r="B12" s="94">
        <f t="shared" ref="B12:B30" si="2">IF($B$9-(E12+F12)&lt;0,0,$B$9-(E12+F12))</f>
        <v>0</v>
      </c>
      <c r="C12" s="95" t="s">
        <v>108</v>
      </c>
      <c r="D12" s="89">
        <f t="shared" ref="D12:D30" si="3">IF(E12=0,0,(E12/(E12+F12)))</f>
        <v>0.63157894736842102</v>
      </c>
      <c r="E12" s="90">
        <f t="shared" ref="E12:E30" si="4">G12+I12+K12+M12+O12+Q12+S12+U12+W12+Y12+AA12+AC12+AE12+AG12+AI12+AK12</f>
        <v>36</v>
      </c>
      <c r="F12" s="104">
        <f t="shared" ref="F12:F30" si="5">H12+J12+L12+N12+P12+R12+T12+V12+X12+Z12+AB12+AD12+AF12+AH12+AJ12+AL12</f>
        <v>21</v>
      </c>
      <c r="G12" s="96">
        <v>3</v>
      </c>
      <c r="H12" s="12">
        <v>1</v>
      </c>
      <c r="I12" s="13">
        <v>2</v>
      </c>
      <c r="J12" s="12">
        <v>2</v>
      </c>
      <c r="K12" s="13">
        <v>2</v>
      </c>
      <c r="L12" s="12">
        <v>2</v>
      </c>
      <c r="M12" s="13">
        <v>3</v>
      </c>
      <c r="N12" s="12">
        <v>1</v>
      </c>
      <c r="O12" s="13">
        <v>2</v>
      </c>
      <c r="P12" s="12">
        <v>2</v>
      </c>
      <c r="Q12" s="13">
        <v>2</v>
      </c>
      <c r="R12" s="12">
        <v>0</v>
      </c>
      <c r="S12" s="13">
        <v>3</v>
      </c>
      <c r="T12" s="12">
        <v>1</v>
      </c>
      <c r="U12" s="13">
        <v>3</v>
      </c>
      <c r="V12" s="12">
        <v>1</v>
      </c>
      <c r="W12" s="13">
        <v>4</v>
      </c>
      <c r="X12" s="12">
        <v>0</v>
      </c>
      <c r="Y12" s="13">
        <v>0</v>
      </c>
      <c r="Z12" s="12">
        <v>2</v>
      </c>
      <c r="AA12" s="13">
        <v>2</v>
      </c>
      <c r="AB12" s="12">
        <v>1</v>
      </c>
      <c r="AC12" s="13">
        <v>3</v>
      </c>
      <c r="AD12" s="12">
        <v>1</v>
      </c>
      <c r="AE12" s="13">
        <v>1</v>
      </c>
      <c r="AF12" s="12">
        <v>3</v>
      </c>
      <c r="AG12" s="13">
        <v>2</v>
      </c>
      <c r="AH12" s="12">
        <v>2</v>
      </c>
      <c r="AI12" s="13">
        <v>2</v>
      </c>
      <c r="AJ12" s="12">
        <v>2</v>
      </c>
      <c r="AK12" s="13">
        <v>2</v>
      </c>
      <c r="AL12" s="12">
        <v>0</v>
      </c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22</v>
      </c>
      <c r="B13" s="94">
        <f t="shared" si="2"/>
        <v>0</v>
      </c>
      <c r="C13" s="95" t="s">
        <v>109</v>
      </c>
      <c r="D13" s="89">
        <f t="shared" si="3"/>
        <v>0.48275862068965519</v>
      </c>
      <c r="E13" s="90">
        <f t="shared" si="4"/>
        <v>14</v>
      </c>
      <c r="F13" s="104">
        <f t="shared" si="5"/>
        <v>15</v>
      </c>
      <c r="G13" s="96">
        <v>2</v>
      </c>
      <c r="H13" s="12">
        <v>2</v>
      </c>
      <c r="I13" s="13">
        <v>1</v>
      </c>
      <c r="J13" s="12">
        <v>1</v>
      </c>
      <c r="K13" s="13"/>
      <c r="L13" s="12"/>
      <c r="M13" s="13">
        <v>1</v>
      </c>
      <c r="N13" s="12">
        <v>1</v>
      </c>
      <c r="O13" s="13">
        <v>2</v>
      </c>
      <c r="P13" s="12">
        <v>0</v>
      </c>
      <c r="Q13" s="13">
        <v>1</v>
      </c>
      <c r="R13" s="12">
        <v>1</v>
      </c>
      <c r="S13" s="13">
        <v>0</v>
      </c>
      <c r="T13" s="12">
        <v>2</v>
      </c>
      <c r="U13" s="13">
        <v>1</v>
      </c>
      <c r="V13" s="12">
        <v>1</v>
      </c>
      <c r="W13" s="13"/>
      <c r="X13" s="12"/>
      <c r="Y13" s="13">
        <v>2</v>
      </c>
      <c r="Z13" s="12">
        <v>0</v>
      </c>
      <c r="AA13" s="13">
        <v>1</v>
      </c>
      <c r="AB13" s="12">
        <v>0</v>
      </c>
      <c r="AC13" s="13">
        <v>1</v>
      </c>
      <c r="AD13" s="12">
        <v>3</v>
      </c>
      <c r="AE13" s="13">
        <v>1</v>
      </c>
      <c r="AF13" s="12">
        <v>1</v>
      </c>
      <c r="AG13" s="13"/>
      <c r="AH13" s="12"/>
      <c r="AI13" s="13">
        <v>1</v>
      </c>
      <c r="AJ13" s="12">
        <v>1</v>
      </c>
      <c r="AK13" s="13">
        <v>0</v>
      </c>
      <c r="AL13" s="12">
        <v>2</v>
      </c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0</v>
      </c>
      <c r="B14" s="94">
        <f t="shared" si="2"/>
        <v>0</v>
      </c>
      <c r="C14" s="95" t="s">
        <v>110</v>
      </c>
      <c r="D14" s="89">
        <f t="shared" si="3"/>
        <v>0.75</v>
      </c>
      <c r="E14" s="90">
        <f t="shared" si="4"/>
        <v>45</v>
      </c>
      <c r="F14" s="104">
        <f t="shared" si="5"/>
        <v>15</v>
      </c>
      <c r="G14" s="96">
        <v>2</v>
      </c>
      <c r="H14" s="12">
        <v>2</v>
      </c>
      <c r="I14" s="13">
        <v>3</v>
      </c>
      <c r="J14" s="12">
        <v>1</v>
      </c>
      <c r="K14" s="13">
        <v>3</v>
      </c>
      <c r="L14" s="12">
        <v>1</v>
      </c>
      <c r="M14" s="13">
        <v>2</v>
      </c>
      <c r="N14" s="12">
        <v>2</v>
      </c>
      <c r="O14" s="13">
        <v>3</v>
      </c>
      <c r="P14" s="12">
        <v>1</v>
      </c>
      <c r="Q14" s="13">
        <v>4</v>
      </c>
      <c r="R14" s="12">
        <v>0</v>
      </c>
      <c r="S14" s="13">
        <v>2</v>
      </c>
      <c r="T14" s="12">
        <v>2</v>
      </c>
      <c r="U14" s="13">
        <v>3</v>
      </c>
      <c r="V14" s="12">
        <v>1</v>
      </c>
      <c r="W14" s="13">
        <v>4</v>
      </c>
      <c r="X14" s="12">
        <v>0</v>
      </c>
      <c r="Y14" s="13">
        <v>4</v>
      </c>
      <c r="Z14" s="12">
        <v>0</v>
      </c>
      <c r="AA14" s="13">
        <v>3</v>
      </c>
      <c r="AB14" s="12">
        <v>1</v>
      </c>
      <c r="AC14" s="13">
        <v>4</v>
      </c>
      <c r="AD14" s="12">
        <v>0</v>
      </c>
      <c r="AE14" s="13"/>
      <c r="AF14" s="12"/>
      <c r="AG14" s="13">
        <v>3</v>
      </c>
      <c r="AH14" s="12">
        <v>1</v>
      </c>
      <c r="AI14" s="13">
        <v>1</v>
      </c>
      <c r="AJ14" s="12">
        <v>3</v>
      </c>
      <c r="AK14" s="13">
        <v>4</v>
      </c>
      <c r="AL14" s="12">
        <v>0</v>
      </c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0</v>
      </c>
      <c r="B15" s="94">
        <f t="shared" si="2"/>
        <v>0</v>
      </c>
      <c r="C15" s="95" t="s">
        <v>111</v>
      </c>
      <c r="D15" s="89">
        <f t="shared" si="3"/>
        <v>0.79032258064516125</v>
      </c>
      <c r="E15" s="90">
        <f t="shared" si="4"/>
        <v>49</v>
      </c>
      <c r="F15" s="104">
        <f t="shared" si="5"/>
        <v>13</v>
      </c>
      <c r="G15" s="96">
        <v>2</v>
      </c>
      <c r="H15" s="12">
        <v>2</v>
      </c>
      <c r="I15" s="13">
        <v>2</v>
      </c>
      <c r="J15" s="12">
        <v>2</v>
      </c>
      <c r="K15" s="13">
        <v>4</v>
      </c>
      <c r="L15" s="12">
        <v>0</v>
      </c>
      <c r="M15" s="13">
        <v>2</v>
      </c>
      <c r="N15" s="12">
        <v>0</v>
      </c>
      <c r="O15" s="13">
        <v>3</v>
      </c>
      <c r="P15" s="12">
        <v>1</v>
      </c>
      <c r="Q15" s="13">
        <v>4</v>
      </c>
      <c r="R15" s="12">
        <v>0</v>
      </c>
      <c r="S15" s="13">
        <v>3</v>
      </c>
      <c r="T15" s="12">
        <v>1</v>
      </c>
      <c r="U15" s="13">
        <v>4</v>
      </c>
      <c r="V15" s="12">
        <v>0</v>
      </c>
      <c r="W15" s="13">
        <v>3</v>
      </c>
      <c r="X15" s="12">
        <v>1</v>
      </c>
      <c r="Y15" s="13">
        <v>3</v>
      </c>
      <c r="Z15" s="12">
        <v>1</v>
      </c>
      <c r="AA15" s="13">
        <v>3</v>
      </c>
      <c r="AB15" s="12">
        <v>1</v>
      </c>
      <c r="AC15" s="13">
        <v>4</v>
      </c>
      <c r="AD15" s="12">
        <v>0</v>
      </c>
      <c r="AE15" s="13">
        <v>4</v>
      </c>
      <c r="AF15" s="12">
        <v>0</v>
      </c>
      <c r="AG15" s="13">
        <v>2</v>
      </c>
      <c r="AH15" s="12">
        <v>2</v>
      </c>
      <c r="AI15" s="13">
        <v>2</v>
      </c>
      <c r="AJ15" s="12">
        <v>2</v>
      </c>
      <c r="AK15" s="13">
        <v>4</v>
      </c>
      <c r="AL15" s="12">
        <v>0</v>
      </c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0</v>
      </c>
      <c r="B16" s="94">
        <f t="shared" si="2"/>
        <v>0</v>
      </c>
      <c r="C16" s="95" t="s">
        <v>122</v>
      </c>
      <c r="D16" s="89">
        <f t="shared" si="3"/>
        <v>0.73076923076923073</v>
      </c>
      <c r="E16" s="90">
        <f t="shared" si="4"/>
        <v>38</v>
      </c>
      <c r="F16" s="104">
        <f t="shared" si="5"/>
        <v>14</v>
      </c>
      <c r="G16" s="96"/>
      <c r="H16" s="12"/>
      <c r="I16" s="13">
        <v>1</v>
      </c>
      <c r="J16" s="12">
        <v>3</v>
      </c>
      <c r="K16" s="13"/>
      <c r="L16" s="12"/>
      <c r="M16" s="13">
        <v>4</v>
      </c>
      <c r="N16" s="12">
        <v>0</v>
      </c>
      <c r="O16" s="13">
        <v>3</v>
      </c>
      <c r="P16" s="12">
        <v>1</v>
      </c>
      <c r="Q16" s="13">
        <v>3</v>
      </c>
      <c r="R16" s="12">
        <v>1</v>
      </c>
      <c r="S16" s="13">
        <v>3</v>
      </c>
      <c r="T16" s="12">
        <v>1</v>
      </c>
      <c r="U16" s="13">
        <v>3</v>
      </c>
      <c r="V16" s="12">
        <v>1</v>
      </c>
      <c r="W16" s="13">
        <v>4</v>
      </c>
      <c r="X16" s="12">
        <v>0</v>
      </c>
      <c r="Y16" s="13">
        <v>4</v>
      </c>
      <c r="Z16" s="12">
        <v>0</v>
      </c>
      <c r="AA16" s="13">
        <v>1</v>
      </c>
      <c r="AB16" s="12">
        <v>3</v>
      </c>
      <c r="AC16" s="13"/>
      <c r="AD16" s="12"/>
      <c r="AE16" s="13">
        <v>2</v>
      </c>
      <c r="AF16" s="12">
        <v>2</v>
      </c>
      <c r="AG16" s="13">
        <v>3</v>
      </c>
      <c r="AH16" s="12">
        <v>1</v>
      </c>
      <c r="AI16" s="13">
        <v>3</v>
      </c>
      <c r="AJ16" s="12">
        <v>1</v>
      </c>
      <c r="AK16" s="13">
        <v>4</v>
      </c>
      <c r="AL16" s="12">
        <v>0</v>
      </c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47</v>
      </c>
      <c r="B17" s="94">
        <f t="shared" si="2"/>
        <v>21</v>
      </c>
      <c r="C17" s="95" t="s">
        <v>130</v>
      </c>
      <c r="D17" s="89">
        <f t="shared" si="3"/>
        <v>0.75</v>
      </c>
      <c r="E17" s="90">
        <f t="shared" si="4"/>
        <v>3</v>
      </c>
      <c r="F17" s="104">
        <f t="shared" si="5"/>
        <v>1</v>
      </c>
      <c r="G17" s="96"/>
      <c r="H17" s="12"/>
      <c r="I17" s="13"/>
      <c r="J17" s="12"/>
      <c r="K17" s="13">
        <v>3</v>
      </c>
      <c r="L17" s="12">
        <v>1</v>
      </c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13"/>
      <c r="AJ17" s="12"/>
      <c r="AK17" s="13"/>
      <c r="AL17" s="12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47</v>
      </c>
      <c r="B18" s="94">
        <f t="shared" si="2"/>
        <v>21</v>
      </c>
      <c r="C18" s="95" t="s">
        <v>163</v>
      </c>
      <c r="D18" s="89">
        <f t="shared" si="3"/>
        <v>0.5</v>
      </c>
      <c r="E18" s="90">
        <f t="shared" si="4"/>
        <v>2</v>
      </c>
      <c r="F18" s="104">
        <f t="shared" si="5"/>
        <v>2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>
        <v>2</v>
      </c>
      <c r="AF18" s="12">
        <v>2</v>
      </c>
      <c r="AG18" s="13"/>
      <c r="AH18" s="12"/>
      <c r="AI18" s="13"/>
      <c r="AJ18" s="12"/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49</v>
      </c>
      <c r="B19" s="94">
        <f t="shared" si="2"/>
        <v>23</v>
      </c>
      <c r="C19" s="95" t="s">
        <v>165</v>
      </c>
      <c r="D19" s="89">
        <f t="shared" si="3"/>
        <v>0</v>
      </c>
      <c r="E19" s="90">
        <f t="shared" si="4"/>
        <v>0</v>
      </c>
      <c r="F19" s="104">
        <f t="shared" si="5"/>
        <v>2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>
        <v>0</v>
      </c>
      <c r="AH19" s="12">
        <v>2</v>
      </c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51</v>
      </c>
      <c r="B20" s="94">
        <f t="shared" si="2"/>
        <v>25</v>
      </c>
      <c r="C20" s="95"/>
      <c r="D20" s="89">
        <f t="shared" si="3"/>
        <v>0</v>
      </c>
      <c r="E20" s="90">
        <f t="shared" si="4"/>
        <v>0</v>
      </c>
      <c r="F20" s="104">
        <f t="shared" si="5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13"/>
      <c r="AJ20" s="12"/>
      <c r="AK20" s="13"/>
      <c r="AL20" s="12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51</v>
      </c>
      <c r="B21" s="94">
        <f t="shared" si="2"/>
        <v>25</v>
      </c>
      <c r="C21" s="95"/>
      <c r="D21" s="89">
        <f t="shared" si="3"/>
        <v>0</v>
      </c>
      <c r="E21" s="90">
        <f t="shared" si="4"/>
        <v>0</v>
      </c>
      <c r="F21" s="104">
        <f t="shared" si="5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13"/>
      <c r="AJ21" s="12"/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51</v>
      </c>
      <c r="B22" s="94">
        <f t="shared" si="2"/>
        <v>25</v>
      </c>
      <c r="C22" s="95"/>
      <c r="D22" s="89">
        <f t="shared" si="3"/>
        <v>0</v>
      </c>
      <c r="E22" s="90">
        <f t="shared" si="4"/>
        <v>0</v>
      </c>
      <c r="F22" s="104">
        <f t="shared" si="5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51</v>
      </c>
      <c r="B23" s="94">
        <f t="shared" si="2"/>
        <v>25</v>
      </c>
      <c r="C23" s="95"/>
      <c r="D23" s="89">
        <f t="shared" si="3"/>
        <v>0</v>
      </c>
      <c r="E23" s="90">
        <f t="shared" si="4"/>
        <v>0</v>
      </c>
      <c r="F23" s="104">
        <f t="shared" si="5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51</v>
      </c>
      <c r="B24" s="94">
        <f t="shared" si="2"/>
        <v>25</v>
      </c>
      <c r="C24" s="95"/>
      <c r="D24" s="89">
        <f t="shared" si="3"/>
        <v>0</v>
      </c>
      <c r="E24" s="90">
        <f t="shared" si="4"/>
        <v>0</v>
      </c>
      <c r="F24" s="104">
        <f t="shared" si="5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51</v>
      </c>
      <c r="B25" s="94">
        <f t="shared" si="2"/>
        <v>25</v>
      </c>
      <c r="C25" s="95"/>
      <c r="D25" s="89">
        <f t="shared" si="3"/>
        <v>0</v>
      </c>
      <c r="E25" s="90">
        <f t="shared" si="4"/>
        <v>0</v>
      </c>
      <c r="F25" s="104">
        <f t="shared" si="5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51</v>
      </c>
      <c r="B26" s="94">
        <f t="shared" si="2"/>
        <v>25</v>
      </c>
      <c r="C26" s="95"/>
      <c r="D26" s="89">
        <f t="shared" si="3"/>
        <v>0</v>
      </c>
      <c r="E26" s="90">
        <f t="shared" si="4"/>
        <v>0</v>
      </c>
      <c r="F26" s="104">
        <f t="shared" si="5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51</v>
      </c>
      <c r="B27" s="94">
        <f t="shared" si="2"/>
        <v>25</v>
      </c>
      <c r="C27" s="95"/>
      <c r="D27" s="89">
        <f t="shared" si="3"/>
        <v>0</v>
      </c>
      <c r="E27" s="90">
        <f t="shared" si="4"/>
        <v>0</v>
      </c>
      <c r="F27" s="104">
        <f t="shared" si="5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51</v>
      </c>
      <c r="B28" s="94">
        <f t="shared" si="2"/>
        <v>25</v>
      </c>
      <c r="C28" s="95"/>
      <c r="D28" s="89">
        <f t="shared" si="3"/>
        <v>0</v>
      </c>
      <c r="E28" s="90">
        <f t="shared" si="4"/>
        <v>0</v>
      </c>
      <c r="F28" s="104">
        <f t="shared" si="5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51</v>
      </c>
      <c r="B29" s="94">
        <f t="shared" si="2"/>
        <v>25</v>
      </c>
      <c r="C29" s="95"/>
      <c r="D29" s="89">
        <f t="shared" si="3"/>
        <v>0</v>
      </c>
      <c r="E29" s="90">
        <f t="shared" si="4"/>
        <v>0</v>
      </c>
      <c r="F29" s="104">
        <f t="shared" si="5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51</v>
      </c>
      <c r="B30" s="94">
        <f t="shared" si="2"/>
        <v>25</v>
      </c>
      <c r="C30" s="95"/>
      <c r="D30" s="89">
        <f t="shared" si="3"/>
        <v>0</v>
      </c>
      <c r="E30" s="90">
        <f t="shared" si="4"/>
        <v>0</v>
      </c>
      <c r="F30" s="104">
        <f t="shared" si="5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779" ht="15" customHeight="1">
      <c r="A32" s="62" t="s">
        <v>28</v>
      </c>
      <c r="B32" s="62"/>
    </row>
    <row r="33" spans="3:3" ht="15" customHeight="1">
      <c r="C33" s="62" t="s">
        <v>133</v>
      </c>
    </row>
  </sheetData>
  <mergeCells count="131"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</mergeCells>
  <conditionalFormatting sqref="A11:B30">
    <cfRule type="cellIs" dxfId="10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pageSetUpPr fitToPage="1"/>
  </sheetPr>
  <dimension ref="A1:ACY34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AL21" sqref="AL21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123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37" t="s">
        <v>1</v>
      </c>
      <c r="H2" s="138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0" t="s">
        <v>5</v>
      </c>
      <c r="P2" s="141"/>
      <c r="Q2" s="140" t="s">
        <v>6</v>
      </c>
      <c r="R2" s="141"/>
      <c r="S2" s="140" t="s">
        <v>7</v>
      </c>
      <c r="T2" s="141"/>
      <c r="U2" s="140" t="s">
        <v>8</v>
      </c>
      <c r="V2" s="141"/>
      <c r="W2" s="140" t="s">
        <v>9</v>
      </c>
      <c r="X2" s="141"/>
      <c r="Y2" s="140" t="s">
        <v>10</v>
      </c>
      <c r="Z2" s="141"/>
      <c r="AA2" s="140" t="s">
        <v>11</v>
      </c>
      <c r="AB2" s="141"/>
      <c r="AC2" s="140" t="s">
        <v>12</v>
      </c>
      <c r="AD2" s="141"/>
      <c r="AE2" s="140" t="s">
        <v>13</v>
      </c>
      <c r="AF2" s="141"/>
      <c r="AG2" s="158" t="s">
        <v>14</v>
      </c>
      <c r="AH2" s="138"/>
      <c r="AI2" s="158" t="s">
        <v>136</v>
      </c>
      <c r="AJ2" s="138"/>
      <c r="AK2" s="158" t="s">
        <v>137</v>
      </c>
      <c r="AL2" s="138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0.59580838323353291</v>
      </c>
      <c r="E3" s="57">
        <f>SUM(E11:E30)-E4+E5</f>
        <v>199</v>
      </c>
      <c r="F3" s="101">
        <f>SUM(F11:F30)</f>
        <v>135</v>
      </c>
      <c r="G3" s="105">
        <f t="shared" ref="G3:AL3" si="0">SUM(G11:G30)</f>
        <v>8</v>
      </c>
      <c r="H3" s="59">
        <f t="shared" si="0"/>
        <v>12</v>
      </c>
      <c r="I3" s="58">
        <f t="shared" si="0"/>
        <v>11</v>
      </c>
      <c r="J3" s="59">
        <f t="shared" si="0"/>
        <v>9</v>
      </c>
      <c r="K3" s="58">
        <f t="shared" si="0"/>
        <v>9</v>
      </c>
      <c r="L3" s="59">
        <f t="shared" si="0"/>
        <v>11</v>
      </c>
      <c r="M3" s="58">
        <f t="shared" si="0"/>
        <v>7</v>
      </c>
      <c r="N3" s="59">
        <f t="shared" si="0"/>
        <v>13</v>
      </c>
      <c r="O3" s="58">
        <f t="shared" si="0"/>
        <v>14</v>
      </c>
      <c r="P3" s="59">
        <f t="shared" si="0"/>
        <v>6</v>
      </c>
      <c r="Q3" s="58">
        <f t="shared" si="0"/>
        <v>12</v>
      </c>
      <c r="R3" s="59">
        <f t="shared" si="0"/>
        <v>8</v>
      </c>
      <c r="S3" s="58">
        <f t="shared" si="0"/>
        <v>12</v>
      </c>
      <c r="T3" s="59">
        <f t="shared" si="0"/>
        <v>8</v>
      </c>
      <c r="U3" s="58">
        <f t="shared" si="0"/>
        <v>13</v>
      </c>
      <c r="V3" s="59">
        <f t="shared" si="0"/>
        <v>7</v>
      </c>
      <c r="W3" s="58">
        <f t="shared" si="0"/>
        <v>14</v>
      </c>
      <c r="X3" s="59">
        <f t="shared" si="0"/>
        <v>6</v>
      </c>
      <c r="Y3" s="58">
        <f t="shared" si="0"/>
        <v>11</v>
      </c>
      <c r="Z3" s="59">
        <f t="shared" si="0"/>
        <v>9</v>
      </c>
      <c r="AA3" s="58">
        <f t="shared" si="0"/>
        <v>7</v>
      </c>
      <c r="AB3" s="59">
        <f t="shared" si="0"/>
        <v>13</v>
      </c>
      <c r="AC3" s="58">
        <f t="shared" si="0"/>
        <v>12</v>
      </c>
      <c r="AD3" s="59">
        <f t="shared" si="0"/>
        <v>8</v>
      </c>
      <c r="AE3" s="58">
        <f t="shared" si="0"/>
        <v>15</v>
      </c>
      <c r="AF3" s="59">
        <f t="shared" si="0"/>
        <v>5</v>
      </c>
      <c r="AG3" s="58">
        <f t="shared" si="0"/>
        <v>13</v>
      </c>
      <c r="AH3" s="59">
        <f t="shared" si="0"/>
        <v>7</v>
      </c>
      <c r="AI3" s="58">
        <f t="shared" si="0"/>
        <v>15</v>
      </c>
      <c r="AJ3" s="59">
        <f t="shared" si="0"/>
        <v>5</v>
      </c>
      <c r="AK3" s="58">
        <f t="shared" si="0"/>
        <v>12</v>
      </c>
      <c r="AL3" s="59">
        <f t="shared" si="0"/>
        <v>8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 thickBot="1">
      <c r="A4" s="60" t="s">
        <v>19</v>
      </c>
      <c r="B4" s="61"/>
      <c r="D4" s="62"/>
      <c r="E4" s="63">
        <f>SUM(G4:AK4)</f>
        <v>1</v>
      </c>
      <c r="F4" s="102"/>
      <c r="G4" s="144"/>
      <c r="H4" s="145"/>
      <c r="I4" s="146"/>
      <c r="J4" s="145"/>
      <c r="K4" s="146"/>
      <c r="L4" s="145"/>
      <c r="M4" s="146"/>
      <c r="N4" s="145"/>
      <c r="O4" s="146"/>
      <c r="P4" s="145"/>
      <c r="Q4" s="146">
        <v>1</v>
      </c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63"/>
      <c r="AF4" s="164"/>
      <c r="AG4" s="146"/>
      <c r="AH4" s="145"/>
      <c r="AI4" s="146"/>
      <c r="AJ4" s="145"/>
      <c r="AK4" s="146"/>
      <c r="AL4" s="145"/>
    </row>
    <row r="5" spans="1:779" ht="15" customHeight="1" thickBot="1">
      <c r="A5" s="64" t="s">
        <v>41</v>
      </c>
      <c r="B5" s="65"/>
      <c r="C5" s="65"/>
      <c r="D5" s="65"/>
      <c r="E5" s="63">
        <f>SUM(G5:AK5)</f>
        <v>15</v>
      </c>
      <c r="F5" s="103"/>
      <c r="G5" s="144">
        <v>1</v>
      </c>
      <c r="H5" s="145"/>
      <c r="I5" s="146">
        <v>1</v>
      </c>
      <c r="J5" s="145"/>
      <c r="K5" s="146">
        <v>1</v>
      </c>
      <c r="L5" s="145"/>
      <c r="M5" s="146">
        <v>1</v>
      </c>
      <c r="N5" s="145"/>
      <c r="O5" s="146">
        <v>1</v>
      </c>
      <c r="P5" s="145"/>
      <c r="Q5" s="146"/>
      <c r="R5" s="145"/>
      <c r="S5" s="146">
        <v>1</v>
      </c>
      <c r="T5" s="145"/>
      <c r="U5" s="146">
        <v>1</v>
      </c>
      <c r="V5" s="145"/>
      <c r="W5" s="146">
        <v>1</v>
      </c>
      <c r="X5" s="145"/>
      <c r="Y5" s="146">
        <v>1</v>
      </c>
      <c r="Z5" s="145"/>
      <c r="AA5" s="146">
        <v>1</v>
      </c>
      <c r="AB5" s="145"/>
      <c r="AC5" s="146">
        <v>1</v>
      </c>
      <c r="AD5" s="145"/>
      <c r="AE5" s="163">
        <v>1</v>
      </c>
      <c r="AF5" s="164"/>
      <c r="AG5" s="146">
        <v>1</v>
      </c>
      <c r="AH5" s="145"/>
      <c r="AI5" s="146">
        <v>1</v>
      </c>
      <c r="AJ5" s="145"/>
      <c r="AK5" s="146">
        <v>1</v>
      </c>
      <c r="AL5" s="145"/>
    </row>
    <row r="6" spans="1:779" s="71" customFormat="1" ht="18" customHeight="1" thickBot="1">
      <c r="A6" s="67" t="s">
        <v>55</v>
      </c>
      <c r="B6" s="68"/>
      <c r="C6" s="69"/>
      <c r="D6" s="69"/>
      <c r="E6" s="150">
        <f>SUM(G6:AK6)</f>
        <v>850</v>
      </c>
      <c r="F6" s="151"/>
      <c r="G6" s="160">
        <v>50</v>
      </c>
      <c r="H6" s="161"/>
      <c r="I6" s="162">
        <v>80</v>
      </c>
      <c r="J6" s="161"/>
      <c r="K6" s="162">
        <v>60</v>
      </c>
      <c r="L6" s="161"/>
      <c r="M6" s="162">
        <v>50</v>
      </c>
      <c r="N6" s="161"/>
      <c r="O6" s="162">
        <v>50</v>
      </c>
      <c r="P6" s="161"/>
      <c r="Q6" s="162">
        <v>50</v>
      </c>
      <c r="R6" s="161"/>
      <c r="S6" s="162">
        <v>60</v>
      </c>
      <c r="T6" s="161"/>
      <c r="U6" s="162">
        <v>50</v>
      </c>
      <c r="V6" s="161"/>
      <c r="W6" s="162">
        <v>50</v>
      </c>
      <c r="X6" s="161"/>
      <c r="Y6" s="162">
        <v>50</v>
      </c>
      <c r="Z6" s="161"/>
      <c r="AA6" s="162">
        <v>50</v>
      </c>
      <c r="AB6" s="161"/>
      <c r="AC6" s="162">
        <v>50</v>
      </c>
      <c r="AD6" s="161"/>
      <c r="AE6" s="166">
        <v>50</v>
      </c>
      <c r="AF6" s="167"/>
      <c r="AG6" s="162">
        <v>50</v>
      </c>
      <c r="AH6" s="161"/>
      <c r="AI6" s="162">
        <v>50</v>
      </c>
      <c r="AJ6" s="161"/>
      <c r="AK6" s="162">
        <v>50</v>
      </c>
      <c r="AL6" s="161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42"/>
      <c r="H7" s="142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65"/>
      <c r="AF7" s="165"/>
      <c r="AG7" s="143"/>
      <c r="AH7" s="143"/>
      <c r="AI7" s="143"/>
      <c r="AJ7" s="143"/>
      <c r="AK7" s="143"/>
      <c r="AL7" s="143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33" t="s">
        <v>0</v>
      </c>
      <c r="B8" s="134"/>
      <c r="C8" s="75"/>
      <c r="D8" s="147" t="s">
        <v>21</v>
      </c>
      <c r="E8" s="152" t="s">
        <v>17</v>
      </c>
      <c r="F8" s="155" t="s">
        <v>18</v>
      </c>
      <c r="G8" s="137" t="s">
        <v>1</v>
      </c>
      <c r="H8" s="138"/>
      <c r="I8" s="158" t="s">
        <v>2</v>
      </c>
      <c r="J8" s="138"/>
      <c r="K8" s="158" t="s">
        <v>3</v>
      </c>
      <c r="L8" s="138"/>
      <c r="M8" s="158" t="s">
        <v>4</v>
      </c>
      <c r="N8" s="138"/>
      <c r="O8" s="158" t="s">
        <v>5</v>
      </c>
      <c r="P8" s="138"/>
      <c r="Q8" s="158" t="s">
        <v>6</v>
      </c>
      <c r="R8" s="138"/>
      <c r="S8" s="158" t="s">
        <v>7</v>
      </c>
      <c r="T8" s="138"/>
      <c r="U8" s="158" t="s">
        <v>8</v>
      </c>
      <c r="V8" s="138"/>
      <c r="W8" s="158" t="s">
        <v>9</v>
      </c>
      <c r="X8" s="138"/>
      <c r="Y8" s="158" t="s">
        <v>10</v>
      </c>
      <c r="Z8" s="138"/>
      <c r="AA8" s="158" t="s">
        <v>11</v>
      </c>
      <c r="AB8" s="138"/>
      <c r="AC8" s="158" t="s">
        <v>12</v>
      </c>
      <c r="AD8" s="138"/>
      <c r="AE8" s="158" t="s">
        <v>13</v>
      </c>
      <c r="AF8" s="138"/>
      <c r="AG8" s="158" t="s">
        <v>14</v>
      </c>
      <c r="AH8" s="138"/>
      <c r="AI8" s="158" t="s">
        <v>136</v>
      </c>
      <c r="AJ8" s="138"/>
      <c r="AK8" s="158" t="s">
        <v>137</v>
      </c>
      <c r="AL8" s="138"/>
    </row>
    <row r="9" spans="1:779" s="76" customFormat="1" ht="16">
      <c r="A9" s="77">
        <f>TeamStandings!$F$28</f>
        <v>51</v>
      </c>
      <c r="B9" s="78">
        <f>TeamStandings!$E$28</f>
        <v>25</v>
      </c>
      <c r="C9" s="79" t="s">
        <v>43</v>
      </c>
      <c r="D9" s="148"/>
      <c r="E9" s="153"/>
      <c r="F9" s="156"/>
      <c r="G9" s="135">
        <v>45670</v>
      </c>
      <c r="H9" s="136"/>
      <c r="I9" s="139">
        <f>G9+7</f>
        <v>45677</v>
      </c>
      <c r="J9" s="136"/>
      <c r="K9" s="139">
        <v>45684</v>
      </c>
      <c r="L9" s="136"/>
      <c r="M9" s="139">
        <v>45691</v>
      </c>
      <c r="N9" s="136"/>
      <c r="O9" s="139">
        <v>45698</v>
      </c>
      <c r="P9" s="136"/>
      <c r="Q9" s="139">
        <v>45712</v>
      </c>
      <c r="R9" s="136"/>
      <c r="S9" s="139">
        <v>45719</v>
      </c>
      <c r="T9" s="136"/>
      <c r="U9" s="139">
        <v>45726</v>
      </c>
      <c r="V9" s="136"/>
      <c r="W9" s="139">
        <v>45733</v>
      </c>
      <c r="X9" s="136"/>
      <c r="Y9" s="139">
        <v>45740</v>
      </c>
      <c r="Z9" s="136"/>
      <c r="AA9" s="139">
        <v>45747</v>
      </c>
      <c r="AB9" s="136"/>
      <c r="AC9" s="139">
        <v>45754</v>
      </c>
      <c r="AD9" s="136"/>
      <c r="AE9" s="139">
        <v>45761</v>
      </c>
      <c r="AF9" s="136"/>
      <c r="AG9" s="139">
        <v>45768</v>
      </c>
      <c r="AH9" s="136"/>
      <c r="AI9" s="139">
        <v>45775</v>
      </c>
      <c r="AJ9" s="136"/>
      <c r="AK9" s="139">
        <v>45782</v>
      </c>
      <c r="AL9" s="136"/>
    </row>
    <row r="10" spans="1:779" s="85" customFormat="1" ht="15" customHeight="1">
      <c r="A10" s="80" t="s">
        <v>15</v>
      </c>
      <c r="B10" s="81" t="s">
        <v>25</v>
      </c>
      <c r="C10" s="82"/>
      <c r="D10" s="149"/>
      <c r="E10" s="154"/>
      <c r="F10" s="157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0</v>
      </c>
      <c r="B11" s="87">
        <f>IF($B$9-(E11+F11)&lt;0,0,$B$9-(E11+F11))</f>
        <v>0</v>
      </c>
      <c r="C11" s="88" t="s">
        <v>91</v>
      </c>
      <c r="D11" s="89">
        <f>IF(E11=0,0,(E11/(E11+F11)))</f>
        <v>0.5</v>
      </c>
      <c r="E11" s="90">
        <f>G11+I11+K11+M11+O11+Q11+S11+U11+W11+Y11+AA11+AC11+AE11+AG11+AI11+AK11</f>
        <v>27</v>
      </c>
      <c r="F11" s="104">
        <f>H11+J11+L11+N11+P11+R11+T11+V11+X11+Z11+AB11+AD11+AF11+AH11+AJ11+AL11</f>
        <v>27</v>
      </c>
      <c r="G11" s="91">
        <v>1</v>
      </c>
      <c r="H11" s="9">
        <v>3</v>
      </c>
      <c r="I11" s="10">
        <v>1</v>
      </c>
      <c r="J11" s="9">
        <v>3</v>
      </c>
      <c r="K11" s="10">
        <v>3</v>
      </c>
      <c r="L11" s="9">
        <v>1</v>
      </c>
      <c r="M11" s="10">
        <v>0</v>
      </c>
      <c r="N11" s="9">
        <v>4</v>
      </c>
      <c r="O11" s="10">
        <v>3</v>
      </c>
      <c r="P11" s="9">
        <v>1</v>
      </c>
      <c r="Q11" s="10">
        <v>2</v>
      </c>
      <c r="R11" s="9">
        <v>2</v>
      </c>
      <c r="S11" s="10">
        <v>2</v>
      </c>
      <c r="T11" s="9">
        <v>2</v>
      </c>
      <c r="U11" s="10"/>
      <c r="V11" s="9"/>
      <c r="W11" s="10">
        <v>2</v>
      </c>
      <c r="X11" s="9">
        <v>2</v>
      </c>
      <c r="Y11" s="10">
        <v>3</v>
      </c>
      <c r="Z11" s="9">
        <v>1</v>
      </c>
      <c r="AA11" s="10">
        <v>1</v>
      </c>
      <c r="AB11" s="9">
        <v>3</v>
      </c>
      <c r="AC11" s="10">
        <v>2</v>
      </c>
      <c r="AD11" s="9">
        <v>2</v>
      </c>
      <c r="AE11" s="10">
        <v>4</v>
      </c>
      <c r="AF11" s="9">
        <v>0</v>
      </c>
      <c r="AG11" s="10">
        <v>1</v>
      </c>
      <c r="AH11" s="9">
        <v>1</v>
      </c>
      <c r="AI11" s="10">
        <v>1</v>
      </c>
      <c r="AJ11" s="9">
        <v>1</v>
      </c>
      <c r="AK11" s="10">
        <v>1</v>
      </c>
      <c r="AL11" s="9">
        <v>1</v>
      </c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9</v>
      </c>
      <c r="B12" s="94">
        <f t="shared" ref="B12:B30" si="2">IF($B$9-(E12+F12)&lt;0,0,$B$9-(E12+F12))</f>
        <v>0</v>
      </c>
      <c r="C12" s="95" t="s">
        <v>92</v>
      </c>
      <c r="D12" s="89">
        <f t="shared" ref="D12:D30" si="3">IF(E12=0,0,(E12/(E12+F12)))</f>
        <v>0.52380952380952384</v>
      </c>
      <c r="E12" s="90">
        <f t="shared" ref="E12:E30" si="4">G12+I12+K12+M12+O12+Q12+S12+U12+W12+Y12+AA12+AC12+AE12+AG12+AI12+AK12</f>
        <v>22</v>
      </c>
      <c r="F12" s="104">
        <f t="shared" ref="F12:F30" si="5">H12+J12+L12+N12+P12+R12+T12+V12+X12+Z12+AB12+AD12+AF12+AH12+AJ12+AL12</f>
        <v>20</v>
      </c>
      <c r="G12" s="96">
        <v>0</v>
      </c>
      <c r="H12" s="12">
        <v>2</v>
      </c>
      <c r="I12" s="13"/>
      <c r="J12" s="12"/>
      <c r="K12" s="13"/>
      <c r="L12" s="12"/>
      <c r="M12" s="13">
        <v>2</v>
      </c>
      <c r="N12" s="12">
        <v>2</v>
      </c>
      <c r="O12" s="13">
        <v>3</v>
      </c>
      <c r="P12" s="12">
        <v>1</v>
      </c>
      <c r="Q12" s="13">
        <v>2</v>
      </c>
      <c r="R12" s="12">
        <v>2</v>
      </c>
      <c r="S12" s="13">
        <v>4</v>
      </c>
      <c r="T12" s="12">
        <v>0</v>
      </c>
      <c r="U12" s="13">
        <v>2</v>
      </c>
      <c r="V12" s="12">
        <v>2</v>
      </c>
      <c r="W12" s="13">
        <v>3</v>
      </c>
      <c r="X12" s="12">
        <v>1</v>
      </c>
      <c r="Y12" s="13">
        <v>1</v>
      </c>
      <c r="Z12" s="12">
        <v>3</v>
      </c>
      <c r="AA12" s="13">
        <v>0</v>
      </c>
      <c r="AB12" s="12">
        <v>4</v>
      </c>
      <c r="AC12" s="13"/>
      <c r="AD12" s="12"/>
      <c r="AE12" s="13">
        <v>1</v>
      </c>
      <c r="AF12" s="12">
        <v>1</v>
      </c>
      <c r="AG12" s="13">
        <v>2</v>
      </c>
      <c r="AH12" s="12">
        <v>0</v>
      </c>
      <c r="AI12" s="13">
        <v>1</v>
      </c>
      <c r="AJ12" s="12">
        <v>1</v>
      </c>
      <c r="AK12" s="13">
        <v>1</v>
      </c>
      <c r="AL12" s="12">
        <v>1</v>
      </c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0</v>
      </c>
      <c r="B13" s="94">
        <f t="shared" si="2"/>
        <v>0</v>
      </c>
      <c r="C13" s="95" t="s">
        <v>93</v>
      </c>
      <c r="D13" s="89">
        <f t="shared" si="3"/>
        <v>0.75</v>
      </c>
      <c r="E13" s="90">
        <f t="shared" si="4"/>
        <v>45</v>
      </c>
      <c r="F13" s="104">
        <f t="shared" si="5"/>
        <v>15</v>
      </c>
      <c r="G13" s="96">
        <v>2</v>
      </c>
      <c r="H13" s="12">
        <v>0</v>
      </c>
      <c r="I13" s="13">
        <v>3</v>
      </c>
      <c r="J13" s="12">
        <v>1</v>
      </c>
      <c r="K13" s="13">
        <v>3</v>
      </c>
      <c r="L13" s="12">
        <v>1</v>
      </c>
      <c r="M13" s="13">
        <v>3</v>
      </c>
      <c r="N13" s="12">
        <v>1</v>
      </c>
      <c r="O13" s="13">
        <v>3</v>
      </c>
      <c r="P13" s="12">
        <v>1</v>
      </c>
      <c r="Q13" s="13">
        <v>2</v>
      </c>
      <c r="R13" s="12">
        <v>2</v>
      </c>
      <c r="S13" s="13">
        <v>2</v>
      </c>
      <c r="T13" s="12">
        <v>2</v>
      </c>
      <c r="U13" s="13">
        <v>3</v>
      </c>
      <c r="V13" s="12">
        <v>1</v>
      </c>
      <c r="W13" s="13">
        <v>2</v>
      </c>
      <c r="X13" s="12">
        <v>1</v>
      </c>
      <c r="Y13" s="13">
        <v>2</v>
      </c>
      <c r="Z13" s="12">
        <v>2</v>
      </c>
      <c r="AA13" s="13">
        <v>2</v>
      </c>
      <c r="AB13" s="12">
        <v>1</v>
      </c>
      <c r="AC13" s="13">
        <v>3</v>
      </c>
      <c r="AD13" s="12">
        <v>1</v>
      </c>
      <c r="AE13" s="13">
        <v>4</v>
      </c>
      <c r="AF13" s="12">
        <v>0</v>
      </c>
      <c r="AG13" s="13">
        <v>3</v>
      </c>
      <c r="AH13" s="12">
        <v>1</v>
      </c>
      <c r="AI13" s="13">
        <v>4</v>
      </c>
      <c r="AJ13" s="12">
        <v>0</v>
      </c>
      <c r="AK13" s="13">
        <v>4</v>
      </c>
      <c r="AL13" s="12">
        <v>0</v>
      </c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37</v>
      </c>
      <c r="B14" s="94">
        <f t="shared" si="2"/>
        <v>11</v>
      </c>
      <c r="C14" s="95" t="s">
        <v>94</v>
      </c>
      <c r="D14" s="89">
        <f t="shared" si="3"/>
        <v>0.42857142857142855</v>
      </c>
      <c r="E14" s="90">
        <f t="shared" si="4"/>
        <v>6</v>
      </c>
      <c r="F14" s="104">
        <f t="shared" si="5"/>
        <v>8</v>
      </c>
      <c r="G14" s="96">
        <v>2</v>
      </c>
      <c r="H14" s="12">
        <v>2</v>
      </c>
      <c r="I14" s="13">
        <v>3</v>
      </c>
      <c r="J14" s="12">
        <v>1</v>
      </c>
      <c r="K14" s="13">
        <v>1</v>
      </c>
      <c r="L14" s="12">
        <v>3</v>
      </c>
      <c r="M14" s="13">
        <v>0</v>
      </c>
      <c r="N14" s="12">
        <v>2</v>
      </c>
      <c r="O14" s="13"/>
      <c r="P14" s="12"/>
      <c r="Q14" s="13"/>
      <c r="R14" s="12"/>
      <c r="S14" s="13"/>
      <c r="T14" s="12"/>
      <c r="U14" s="13"/>
      <c r="V14" s="12"/>
      <c r="W14" s="13"/>
      <c r="X14" s="12"/>
      <c r="Y14" s="13"/>
      <c r="Z14" s="12"/>
      <c r="AA14" s="13"/>
      <c r="AB14" s="12"/>
      <c r="AC14" s="13"/>
      <c r="AD14" s="12"/>
      <c r="AE14" s="13"/>
      <c r="AF14" s="12"/>
      <c r="AG14" s="13"/>
      <c r="AH14" s="12"/>
      <c r="AI14" s="13"/>
      <c r="AJ14" s="12"/>
      <c r="AK14" s="13"/>
      <c r="AL14" s="12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0</v>
      </c>
      <c r="B15" s="94">
        <f t="shared" si="2"/>
        <v>0</v>
      </c>
      <c r="C15" s="95" t="s">
        <v>139</v>
      </c>
      <c r="D15" s="89">
        <f t="shared" si="3"/>
        <v>0.51666666666666672</v>
      </c>
      <c r="E15" s="90">
        <f t="shared" si="4"/>
        <v>31</v>
      </c>
      <c r="F15" s="104">
        <f t="shared" si="5"/>
        <v>29</v>
      </c>
      <c r="G15" s="96">
        <v>2</v>
      </c>
      <c r="H15" s="12">
        <v>2</v>
      </c>
      <c r="I15" s="13">
        <v>1</v>
      </c>
      <c r="J15" s="12">
        <v>3</v>
      </c>
      <c r="K15" s="13">
        <v>2</v>
      </c>
      <c r="L15" s="12">
        <v>2</v>
      </c>
      <c r="M15" s="13">
        <v>1</v>
      </c>
      <c r="N15" s="12">
        <v>3</v>
      </c>
      <c r="O15" s="13">
        <v>3</v>
      </c>
      <c r="P15" s="12">
        <v>1</v>
      </c>
      <c r="Q15" s="13">
        <v>2</v>
      </c>
      <c r="R15" s="12">
        <v>2</v>
      </c>
      <c r="S15" s="13">
        <v>0</v>
      </c>
      <c r="T15" s="12">
        <v>2</v>
      </c>
      <c r="U15" s="13">
        <v>3</v>
      </c>
      <c r="V15" s="12">
        <v>1</v>
      </c>
      <c r="W15" s="13">
        <v>2</v>
      </c>
      <c r="X15" s="12">
        <v>2</v>
      </c>
      <c r="Y15" s="13">
        <v>2</v>
      </c>
      <c r="Z15" s="12">
        <v>2</v>
      </c>
      <c r="AA15" s="13">
        <v>2</v>
      </c>
      <c r="AB15" s="12">
        <v>2</v>
      </c>
      <c r="AC15" s="13">
        <v>2</v>
      </c>
      <c r="AD15" s="12">
        <v>2</v>
      </c>
      <c r="AE15" s="13">
        <v>1</v>
      </c>
      <c r="AF15" s="12">
        <v>1</v>
      </c>
      <c r="AG15" s="13">
        <v>3</v>
      </c>
      <c r="AH15" s="12">
        <v>1</v>
      </c>
      <c r="AI15" s="13">
        <v>3</v>
      </c>
      <c r="AJ15" s="12">
        <v>1</v>
      </c>
      <c r="AK15" s="13">
        <v>2</v>
      </c>
      <c r="AL15" s="12">
        <v>2</v>
      </c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47</v>
      </c>
      <c r="B16" s="94">
        <f t="shared" si="2"/>
        <v>21</v>
      </c>
      <c r="C16" s="95" t="s">
        <v>95</v>
      </c>
      <c r="D16" s="89">
        <f t="shared" si="3"/>
        <v>0.25</v>
      </c>
      <c r="E16" s="90">
        <f t="shared" si="4"/>
        <v>1</v>
      </c>
      <c r="F16" s="104">
        <f t="shared" si="5"/>
        <v>3</v>
      </c>
      <c r="G16" s="96">
        <v>1</v>
      </c>
      <c r="H16" s="12">
        <v>3</v>
      </c>
      <c r="I16" s="13"/>
      <c r="J16" s="12"/>
      <c r="K16" s="13"/>
      <c r="L16" s="12"/>
      <c r="M16" s="13"/>
      <c r="N16" s="12"/>
      <c r="O16" s="13"/>
      <c r="P16" s="12"/>
      <c r="Q16" s="13"/>
      <c r="R16" s="12"/>
      <c r="S16" s="13"/>
      <c r="T16" s="12"/>
      <c r="U16" s="13"/>
      <c r="V16" s="12"/>
      <c r="W16" s="13"/>
      <c r="X16" s="12"/>
      <c r="Y16" s="13"/>
      <c r="Z16" s="12"/>
      <c r="AA16" s="13"/>
      <c r="AB16" s="12"/>
      <c r="AC16" s="13"/>
      <c r="AD16" s="12"/>
      <c r="AE16" s="13"/>
      <c r="AF16" s="12"/>
      <c r="AG16" s="13"/>
      <c r="AH16" s="12"/>
      <c r="AI16" s="13"/>
      <c r="AJ16" s="12"/>
      <c r="AK16" s="13"/>
      <c r="AL16" s="12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0</v>
      </c>
      <c r="B17" s="94">
        <f t="shared" si="2"/>
        <v>0</v>
      </c>
      <c r="C17" s="95" t="s">
        <v>124</v>
      </c>
      <c r="D17" s="89">
        <f t="shared" si="3"/>
        <v>0.68518518518518523</v>
      </c>
      <c r="E17" s="90">
        <f t="shared" si="4"/>
        <v>37</v>
      </c>
      <c r="F17" s="104">
        <f t="shared" si="5"/>
        <v>17</v>
      </c>
      <c r="G17" s="96"/>
      <c r="H17" s="12"/>
      <c r="I17" s="13">
        <v>3</v>
      </c>
      <c r="J17" s="12">
        <v>1</v>
      </c>
      <c r="K17" s="13"/>
      <c r="L17" s="12"/>
      <c r="M17" s="13">
        <v>1</v>
      </c>
      <c r="N17" s="12">
        <v>1</v>
      </c>
      <c r="O17" s="13">
        <v>2</v>
      </c>
      <c r="P17" s="12">
        <v>2</v>
      </c>
      <c r="Q17" s="13">
        <v>4</v>
      </c>
      <c r="R17" s="12">
        <v>0</v>
      </c>
      <c r="S17" s="13">
        <v>3</v>
      </c>
      <c r="T17" s="12">
        <v>1</v>
      </c>
      <c r="U17" s="13">
        <v>3</v>
      </c>
      <c r="V17" s="12">
        <v>1</v>
      </c>
      <c r="W17" s="13">
        <v>4</v>
      </c>
      <c r="X17" s="12">
        <v>0</v>
      </c>
      <c r="Y17" s="13">
        <v>3</v>
      </c>
      <c r="Z17" s="12">
        <v>1</v>
      </c>
      <c r="AA17" s="13">
        <v>1</v>
      </c>
      <c r="AB17" s="12">
        <v>3</v>
      </c>
      <c r="AC17" s="13">
        <v>2</v>
      </c>
      <c r="AD17" s="12">
        <v>2</v>
      </c>
      <c r="AE17" s="13">
        <v>3</v>
      </c>
      <c r="AF17" s="12">
        <v>1</v>
      </c>
      <c r="AG17" s="13">
        <v>2</v>
      </c>
      <c r="AH17" s="12">
        <v>2</v>
      </c>
      <c r="AI17" s="13">
        <v>4</v>
      </c>
      <c r="AJ17" s="12">
        <v>0</v>
      </c>
      <c r="AK17" s="13">
        <v>2</v>
      </c>
      <c r="AL17" s="12">
        <v>2</v>
      </c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48</v>
      </c>
      <c r="B18" s="94">
        <f t="shared" si="2"/>
        <v>22</v>
      </c>
      <c r="C18" s="95" t="s">
        <v>131</v>
      </c>
      <c r="D18" s="89">
        <f t="shared" si="3"/>
        <v>0</v>
      </c>
      <c r="E18" s="90">
        <f t="shared" si="4"/>
        <v>0</v>
      </c>
      <c r="F18" s="104">
        <f t="shared" si="5"/>
        <v>3</v>
      </c>
      <c r="G18" s="96"/>
      <c r="H18" s="12"/>
      <c r="I18" s="13"/>
      <c r="J18" s="12"/>
      <c r="K18" s="13">
        <v>0</v>
      </c>
      <c r="L18" s="12">
        <v>3</v>
      </c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13"/>
      <c r="AJ18" s="12"/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50</v>
      </c>
      <c r="B19" s="94">
        <f t="shared" si="2"/>
        <v>24</v>
      </c>
      <c r="C19" s="95" t="s">
        <v>132</v>
      </c>
      <c r="D19" s="89">
        <f t="shared" si="3"/>
        <v>0</v>
      </c>
      <c r="E19" s="90">
        <f t="shared" si="4"/>
        <v>0</v>
      </c>
      <c r="F19" s="104">
        <f t="shared" si="5"/>
        <v>1</v>
      </c>
      <c r="G19" s="96"/>
      <c r="H19" s="12"/>
      <c r="I19" s="13"/>
      <c r="J19" s="12"/>
      <c r="K19" s="13">
        <v>0</v>
      </c>
      <c r="L19" s="12">
        <v>1</v>
      </c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23</v>
      </c>
      <c r="B20" s="94">
        <f t="shared" si="2"/>
        <v>0</v>
      </c>
      <c r="C20" s="95" t="s">
        <v>156</v>
      </c>
      <c r="D20" s="89">
        <f t="shared" si="3"/>
        <v>0.5714285714285714</v>
      </c>
      <c r="E20" s="90">
        <f t="shared" si="4"/>
        <v>16</v>
      </c>
      <c r="F20" s="104">
        <f t="shared" si="5"/>
        <v>12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>
        <v>1</v>
      </c>
      <c r="T20" s="12">
        <v>1</v>
      </c>
      <c r="U20" s="13">
        <v>2</v>
      </c>
      <c r="V20" s="12">
        <v>2</v>
      </c>
      <c r="W20" s="13">
        <v>1</v>
      </c>
      <c r="X20" s="12">
        <v>0</v>
      </c>
      <c r="Y20" s="13"/>
      <c r="Z20" s="12"/>
      <c r="AA20" s="13">
        <v>1</v>
      </c>
      <c r="AB20" s="12">
        <v>0</v>
      </c>
      <c r="AC20" s="13">
        <v>3</v>
      </c>
      <c r="AD20" s="12">
        <v>1</v>
      </c>
      <c r="AE20" s="13">
        <v>2</v>
      </c>
      <c r="AF20" s="12">
        <v>2</v>
      </c>
      <c r="AG20" s="13">
        <v>2</v>
      </c>
      <c r="AH20" s="12">
        <v>2</v>
      </c>
      <c r="AI20" s="13">
        <v>2</v>
      </c>
      <c r="AJ20" s="12">
        <v>2</v>
      </c>
      <c r="AK20" s="13">
        <v>2</v>
      </c>
      <c r="AL20" s="12">
        <v>2</v>
      </c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51</v>
      </c>
      <c r="B21" s="94">
        <f t="shared" si="2"/>
        <v>25</v>
      </c>
      <c r="C21" s="95"/>
      <c r="D21" s="89">
        <f t="shared" si="3"/>
        <v>0</v>
      </c>
      <c r="E21" s="90">
        <f t="shared" si="4"/>
        <v>0</v>
      </c>
      <c r="F21" s="104">
        <f t="shared" si="5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13"/>
      <c r="AJ21" s="12"/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51</v>
      </c>
      <c r="B22" s="94">
        <f t="shared" si="2"/>
        <v>25</v>
      </c>
      <c r="C22" s="95"/>
      <c r="D22" s="89">
        <f t="shared" si="3"/>
        <v>0</v>
      </c>
      <c r="E22" s="90">
        <f t="shared" si="4"/>
        <v>0</v>
      </c>
      <c r="F22" s="104">
        <f t="shared" si="5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51</v>
      </c>
      <c r="B23" s="94">
        <f t="shared" si="2"/>
        <v>25</v>
      </c>
      <c r="C23" s="95"/>
      <c r="D23" s="89">
        <f t="shared" si="3"/>
        <v>0</v>
      </c>
      <c r="E23" s="90">
        <f t="shared" si="4"/>
        <v>0</v>
      </c>
      <c r="F23" s="104">
        <f t="shared" si="5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51</v>
      </c>
      <c r="B24" s="94">
        <f t="shared" si="2"/>
        <v>25</v>
      </c>
      <c r="C24" s="95"/>
      <c r="D24" s="89">
        <f t="shared" si="3"/>
        <v>0</v>
      </c>
      <c r="E24" s="90">
        <f t="shared" si="4"/>
        <v>0</v>
      </c>
      <c r="F24" s="104">
        <f t="shared" si="5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51</v>
      </c>
      <c r="B25" s="94">
        <f t="shared" si="2"/>
        <v>25</v>
      </c>
      <c r="C25" s="95"/>
      <c r="D25" s="89">
        <f t="shared" si="3"/>
        <v>0</v>
      </c>
      <c r="E25" s="90">
        <f t="shared" si="4"/>
        <v>0</v>
      </c>
      <c r="F25" s="104">
        <f t="shared" si="5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51</v>
      </c>
      <c r="B26" s="94">
        <f t="shared" si="2"/>
        <v>25</v>
      </c>
      <c r="C26" s="95"/>
      <c r="D26" s="89">
        <f t="shared" si="3"/>
        <v>0</v>
      </c>
      <c r="E26" s="90">
        <f t="shared" si="4"/>
        <v>0</v>
      </c>
      <c r="F26" s="104">
        <f t="shared" si="5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51</v>
      </c>
      <c r="B27" s="94">
        <f t="shared" si="2"/>
        <v>25</v>
      </c>
      <c r="C27" s="95"/>
      <c r="D27" s="89">
        <f t="shared" si="3"/>
        <v>0</v>
      </c>
      <c r="E27" s="90">
        <f t="shared" si="4"/>
        <v>0</v>
      </c>
      <c r="F27" s="104">
        <f t="shared" si="5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51</v>
      </c>
      <c r="B28" s="94">
        <f t="shared" si="2"/>
        <v>25</v>
      </c>
      <c r="C28" s="95"/>
      <c r="D28" s="89">
        <f t="shared" si="3"/>
        <v>0</v>
      </c>
      <c r="E28" s="90">
        <f t="shared" si="4"/>
        <v>0</v>
      </c>
      <c r="F28" s="104">
        <f t="shared" si="5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51</v>
      </c>
      <c r="B29" s="94">
        <f t="shared" si="2"/>
        <v>25</v>
      </c>
      <c r="C29" s="95"/>
      <c r="D29" s="89">
        <f t="shared" si="3"/>
        <v>0</v>
      </c>
      <c r="E29" s="90">
        <f t="shared" si="4"/>
        <v>0</v>
      </c>
      <c r="F29" s="104">
        <f t="shared" si="5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51</v>
      </c>
      <c r="B30" s="94">
        <f t="shared" si="2"/>
        <v>25</v>
      </c>
      <c r="C30" s="95"/>
      <c r="D30" s="89">
        <f t="shared" si="3"/>
        <v>0</v>
      </c>
      <c r="E30" s="90">
        <f t="shared" si="4"/>
        <v>0</v>
      </c>
      <c r="F30" s="104">
        <f t="shared" si="5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779" ht="15" customHeight="1">
      <c r="A32" s="62" t="s">
        <v>28</v>
      </c>
      <c r="B32" s="62"/>
    </row>
    <row r="33" spans="3:3" ht="15" customHeight="1">
      <c r="C33" s="62" t="s">
        <v>151</v>
      </c>
    </row>
    <row r="34" spans="3:3" ht="15" customHeight="1">
      <c r="C34" s="62" t="s">
        <v>152</v>
      </c>
    </row>
  </sheetData>
  <mergeCells count="131"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</mergeCells>
  <conditionalFormatting sqref="A11:B30">
    <cfRule type="cellIs" dxfId="9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F11" sqref="F11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72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37" t="s">
        <v>1</v>
      </c>
      <c r="H2" s="138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0" t="s">
        <v>5</v>
      </c>
      <c r="P2" s="141"/>
      <c r="Q2" s="140" t="s">
        <v>6</v>
      </c>
      <c r="R2" s="141"/>
      <c r="S2" s="140" t="s">
        <v>7</v>
      </c>
      <c r="T2" s="141"/>
      <c r="U2" s="140" t="s">
        <v>8</v>
      </c>
      <c r="V2" s="141"/>
      <c r="W2" s="140" t="s">
        <v>9</v>
      </c>
      <c r="X2" s="141"/>
      <c r="Y2" s="140" t="s">
        <v>10</v>
      </c>
      <c r="Z2" s="141"/>
      <c r="AA2" s="140" t="s">
        <v>11</v>
      </c>
      <c r="AB2" s="141"/>
      <c r="AC2" s="140" t="s">
        <v>12</v>
      </c>
      <c r="AD2" s="141"/>
      <c r="AE2" s="140" t="s">
        <v>13</v>
      </c>
      <c r="AF2" s="141"/>
      <c r="AG2" s="158" t="s">
        <v>14</v>
      </c>
      <c r="AH2" s="138"/>
      <c r="AI2" s="158" t="s">
        <v>136</v>
      </c>
      <c r="AJ2" s="138"/>
      <c r="AK2" s="158" t="s">
        <v>137</v>
      </c>
      <c r="AL2" s="138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0.51488095238095233</v>
      </c>
      <c r="E3" s="57">
        <f>SUM(E11:E30)-E4+E5</f>
        <v>173</v>
      </c>
      <c r="F3" s="101">
        <f>SUM(F11:F30)</f>
        <v>163</v>
      </c>
      <c r="G3" s="105">
        <f t="shared" ref="G3:AL3" si="0">SUM(G11:G30)</f>
        <v>7</v>
      </c>
      <c r="H3" s="59">
        <f t="shared" si="0"/>
        <v>13</v>
      </c>
      <c r="I3" s="58">
        <f t="shared" si="0"/>
        <v>16</v>
      </c>
      <c r="J3" s="59">
        <f t="shared" si="0"/>
        <v>4</v>
      </c>
      <c r="K3" s="58">
        <f t="shared" si="0"/>
        <v>7</v>
      </c>
      <c r="L3" s="59">
        <f t="shared" si="0"/>
        <v>13</v>
      </c>
      <c r="M3" s="58">
        <f t="shared" si="0"/>
        <v>16</v>
      </c>
      <c r="N3" s="59">
        <f t="shared" si="0"/>
        <v>4</v>
      </c>
      <c r="O3" s="58">
        <f t="shared" si="0"/>
        <v>6</v>
      </c>
      <c r="P3" s="59">
        <f t="shared" si="0"/>
        <v>14</v>
      </c>
      <c r="Q3" s="58">
        <f t="shared" si="0"/>
        <v>14</v>
      </c>
      <c r="R3" s="59">
        <f t="shared" si="0"/>
        <v>6</v>
      </c>
      <c r="S3" s="58">
        <f t="shared" si="0"/>
        <v>11</v>
      </c>
      <c r="T3" s="59">
        <f t="shared" si="0"/>
        <v>9</v>
      </c>
      <c r="U3" s="58">
        <f t="shared" si="0"/>
        <v>9</v>
      </c>
      <c r="V3" s="59">
        <f t="shared" si="0"/>
        <v>11</v>
      </c>
      <c r="W3" s="58">
        <f t="shared" si="0"/>
        <v>9</v>
      </c>
      <c r="X3" s="59">
        <f t="shared" si="0"/>
        <v>11</v>
      </c>
      <c r="Y3" s="58">
        <f t="shared" si="0"/>
        <v>3</v>
      </c>
      <c r="Z3" s="59">
        <f t="shared" si="0"/>
        <v>17</v>
      </c>
      <c r="AA3" s="58">
        <f t="shared" si="0"/>
        <v>13</v>
      </c>
      <c r="AB3" s="59">
        <f t="shared" si="0"/>
        <v>7</v>
      </c>
      <c r="AC3" s="58">
        <f t="shared" si="0"/>
        <v>8</v>
      </c>
      <c r="AD3" s="59">
        <f t="shared" si="0"/>
        <v>12</v>
      </c>
      <c r="AE3" s="58">
        <f t="shared" si="0"/>
        <v>12</v>
      </c>
      <c r="AF3" s="59">
        <f t="shared" si="0"/>
        <v>8</v>
      </c>
      <c r="AG3" s="58">
        <f t="shared" si="0"/>
        <v>9</v>
      </c>
      <c r="AH3" s="59">
        <f t="shared" si="0"/>
        <v>11</v>
      </c>
      <c r="AI3" s="58">
        <f t="shared" si="0"/>
        <v>11</v>
      </c>
      <c r="AJ3" s="59">
        <f t="shared" si="0"/>
        <v>9</v>
      </c>
      <c r="AK3" s="58">
        <f t="shared" si="0"/>
        <v>6</v>
      </c>
      <c r="AL3" s="59">
        <f t="shared" si="0"/>
        <v>14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0</v>
      </c>
      <c r="F4" s="102"/>
      <c r="G4" s="144"/>
      <c r="H4" s="145"/>
      <c r="I4" s="146"/>
      <c r="J4" s="145"/>
      <c r="K4" s="146"/>
      <c r="L4" s="145"/>
      <c r="M4" s="146"/>
      <c r="N4" s="145"/>
      <c r="O4" s="146"/>
      <c r="P4" s="145"/>
      <c r="Q4" s="146"/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63"/>
      <c r="AF4" s="164"/>
      <c r="AG4" s="146"/>
      <c r="AH4" s="145"/>
      <c r="AI4" s="146"/>
      <c r="AJ4" s="145"/>
      <c r="AK4" s="146"/>
      <c r="AL4" s="145"/>
    </row>
    <row r="5" spans="1:779" ht="15" customHeight="1" thickBot="1">
      <c r="A5" s="64" t="s">
        <v>41</v>
      </c>
      <c r="B5" s="65"/>
      <c r="C5" s="65"/>
      <c r="D5" s="65"/>
      <c r="E5" s="66">
        <f>SUM(G5:AK5)</f>
        <v>16</v>
      </c>
      <c r="F5" s="103"/>
      <c r="G5" s="144">
        <v>1</v>
      </c>
      <c r="H5" s="145"/>
      <c r="I5" s="146">
        <v>1</v>
      </c>
      <c r="J5" s="145"/>
      <c r="K5" s="146">
        <v>1</v>
      </c>
      <c r="L5" s="145"/>
      <c r="M5" s="146">
        <v>1</v>
      </c>
      <c r="N5" s="145"/>
      <c r="O5" s="146">
        <v>1</v>
      </c>
      <c r="P5" s="145"/>
      <c r="Q5" s="146">
        <v>1</v>
      </c>
      <c r="R5" s="145"/>
      <c r="S5" s="146">
        <v>1</v>
      </c>
      <c r="T5" s="145"/>
      <c r="U5" s="146">
        <v>1</v>
      </c>
      <c r="V5" s="145"/>
      <c r="W5" s="146">
        <v>1</v>
      </c>
      <c r="X5" s="145"/>
      <c r="Y5" s="146">
        <v>1</v>
      </c>
      <c r="Z5" s="145"/>
      <c r="AA5" s="146">
        <v>1</v>
      </c>
      <c r="AB5" s="145"/>
      <c r="AC5" s="146">
        <v>1</v>
      </c>
      <c r="AD5" s="145"/>
      <c r="AE5" s="163">
        <v>1</v>
      </c>
      <c r="AF5" s="164"/>
      <c r="AG5" s="146">
        <v>1</v>
      </c>
      <c r="AH5" s="145"/>
      <c r="AI5" s="146">
        <v>1</v>
      </c>
      <c r="AJ5" s="145"/>
      <c r="AK5" s="146">
        <v>1</v>
      </c>
      <c r="AL5" s="145"/>
    </row>
    <row r="6" spans="1:779" s="71" customFormat="1" ht="18" customHeight="1" thickBot="1">
      <c r="A6" s="67" t="s">
        <v>55</v>
      </c>
      <c r="B6" s="68"/>
      <c r="C6" s="69"/>
      <c r="D6" s="69"/>
      <c r="E6" s="150">
        <f>SUM(G6:AK6)</f>
        <v>850</v>
      </c>
      <c r="F6" s="151"/>
      <c r="G6" s="160">
        <v>100</v>
      </c>
      <c r="H6" s="161"/>
      <c r="I6" s="162">
        <v>50</v>
      </c>
      <c r="J6" s="161"/>
      <c r="K6" s="162">
        <v>50</v>
      </c>
      <c r="L6" s="161"/>
      <c r="M6" s="162">
        <v>50</v>
      </c>
      <c r="N6" s="161"/>
      <c r="O6" s="162">
        <v>50</v>
      </c>
      <c r="P6" s="161"/>
      <c r="Q6" s="162">
        <v>50</v>
      </c>
      <c r="R6" s="161"/>
      <c r="S6" s="162">
        <v>50</v>
      </c>
      <c r="T6" s="161"/>
      <c r="U6" s="162">
        <v>50</v>
      </c>
      <c r="V6" s="161"/>
      <c r="W6" s="162">
        <v>50</v>
      </c>
      <c r="X6" s="161"/>
      <c r="Y6" s="162">
        <v>50</v>
      </c>
      <c r="Z6" s="161"/>
      <c r="AA6" s="162">
        <v>50</v>
      </c>
      <c r="AB6" s="161"/>
      <c r="AC6" s="162">
        <v>50</v>
      </c>
      <c r="AD6" s="161"/>
      <c r="AE6" s="166">
        <v>50</v>
      </c>
      <c r="AF6" s="167"/>
      <c r="AG6" s="162">
        <v>50</v>
      </c>
      <c r="AH6" s="161"/>
      <c r="AI6" s="162">
        <v>50</v>
      </c>
      <c r="AJ6" s="161"/>
      <c r="AK6" s="162">
        <v>50</v>
      </c>
      <c r="AL6" s="161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42"/>
      <c r="H7" s="142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65"/>
      <c r="AF7" s="165"/>
      <c r="AG7" s="143"/>
      <c r="AH7" s="143"/>
      <c r="AI7" s="143"/>
      <c r="AJ7" s="143"/>
      <c r="AK7" s="143"/>
      <c r="AL7" s="143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33" t="s">
        <v>0</v>
      </c>
      <c r="B8" s="134"/>
      <c r="C8" s="75"/>
      <c r="D8" s="147" t="s">
        <v>21</v>
      </c>
      <c r="E8" s="152" t="s">
        <v>17</v>
      </c>
      <c r="F8" s="155" t="s">
        <v>18</v>
      </c>
      <c r="G8" s="137" t="s">
        <v>1</v>
      </c>
      <c r="H8" s="138"/>
      <c r="I8" s="158" t="s">
        <v>2</v>
      </c>
      <c r="J8" s="138"/>
      <c r="K8" s="158" t="s">
        <v>3</v>
      </c>
      <c r="L8" s="138"/>
      <c r="M8" s="158" t="s">
        <v>4</v>
      </c>
      <c r="N8" s="138"/>
      <c r="O8" s="158" t="s">
        <v>5</v>
      </c>
      <c r="P8" s="138"/>
      <c r="Q8" s="158" t="s">
        <v>6</v>
      </c>
      <c r="R8" s="138"/>
      <c r="S8" s="158" t="s">
        <v>7</v>
      </c>
      <c r="T8" s="138"/>
      <c r="U8" s="158" t="s">
        <v>8</v>
      </c>
      <c r="V8" s="138"/>
      <c r="W8" s="158" t="s">
        <v>9</v>
      </c>
      <c r="X8" s="138"/>
      <c r="Y8" s="158" t="s">
        <v>10</v>
      </c>
      <c r="Z8" s="138"/>
      <c r="AA8" s="158" t="s">
        <v>11</v>
      </c>
      <c r="AB8" s="138"/>
      <c r="AC8" s="158" t="s">
        <v>12</v>
      </c>
      <c r="AD8" s="138"/>
      <c r="AE8" s="158" t="s">
        <v>13</v>
      </c>
      <c r="AF8" s="138"/>
      <c r="AG8" s="158" t="s">
        <v>14</v>
      </c>
      <c r="AH8" s="138"/>
      <c r="AI8" s="158" t="s">
        <v>136</v>
      </c>
      <c r="AJ8" s="138"/>
      <c r="AK8" s="158" t="s">
        <v>137</v>
      </c>
      <c r="AL8" s="138"/>
    </row>
    <row r="9" spans="1:779" s="76" customFormat="1" ht="16">
      <c r="A9" s="77">
        <f>TeamStandings!$F$28</f>
        <v>51</v>
      </c>
      <c r="B9" s="78">
        <f>TeamStandings!$E$28</f>
        <v>25</v>
      </c>
      <c r="C9" s="79" t="s">
        <v>43</v>
      </c>
      <c r="D9" s="148"/>
      <c r="E9" s="153"/>
      <c r="F9" s="156"/>
      <c r="G9" s="135">
        <v>45670</v>
      </c>
      <c r="H9" s="136"/>
      <c r="I9" s="139">
        <f>G9+7</f>
        <v>45677</v>
      </c>
      <c r="J9" s="136"/>
      <c r="K9" s="139">
        <v>45684</v>
      </c>
      <c r="L9" s="136"/>
      <c r="M9" s="139">
        <v>45691</v>
      </c>
      <c r="N9" s="136"/>
      <c r="O9" s="139">
        <v>45698</v>
      </c>
      <c r="P9" s="136"/>
      <c r="Q9" s="139">
        <v>45712</v>
      </c>
      <c r="R9" s="136"/>
      <c r="S9" s="139">
        <v>45719</v>
      </c>
      <c r="T9" s="136"/>
      <c r="U9" s="139">
        <v>45726</v>
      </c>
      <c r="V9" s="136"/>
      <c r="W9" s="139">
        <v>45733</v>
      </c>
      <c r="X9" s="136"/>
      <c r="Y9" s="139">
        <v>45740</v>
      </c>
      <c r="Z9" s="136"/>
      <c r="AA9" s="139">
        <v>45747</v>
      </c>
      <c r="AB9" s="136"/>
      <c r="AC9" s="139">
        <v>45754</v>
      </c>
      <c r="AD9" s="136"/>
      <c r="AE9" s="139">
        <v>45761</v>
      </c>
      <c r="AF9" s="136"/>
      <c r="AG9" s="139">
        <v>45768</v>
      </c>
      <c r="AH9" s="136"/>
      <c r="AI9" s="139">
        <v>45775</v>
      </c>
      <c r="AJ9" s="136"/>
      <c r="AK9" s="139">
        <v>45782</v>
      </c>
      <c r="AL9" s="136"/>
    </row>
    <row r="10" spans="1:779" s="85" customFormat="1" ht="15" customHeight="1">
      <c r="A10" s="80" t="s">
        <v>15</v>
      </c>
      <c r="B10" s="81" t="s">
        <v>25</v>
      </c>
      <c r="C10" s="82"/>
      <c r="D10" s="149"/>
      <c r="E10" s="154"/>
      <c r="F10" s="157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19</v>
      </c>
      <c r="B11" s="87">
        <f>IF($B$9-(E11+F11)&lt;0,0,$B$9-(E11+F11))</f>
        <v>0</v>
      </c>
      <c r="C11" s="88" t="s">
        <v>140</v>
      </c>
      <c r="D11" s="89">
        <f>IF(E11=0,0,(E11/(E11+F11)))</f>
        <v>0.34375</v>
      </c>
      <c r="E11" s="90">
        <f>G11+I11+K11+M11+O11+Q11+S11+U11+W11+Y11+AA11+AC11+AE11+AG11+AI11+AK11</f>
        <v>11</v>
      </c>
      <c r="F11" s="104">
        <f>H11+J11+L11+N11+P11+R11+T11+V11+X11+Z11+AB11+AD11+AF11+AH11+AJ11+AL11</f>
        <v>21</v>
      </c>
      <c r="G11" s="91">
        <v>1</v>
      </c>
      <c r="H11" s="9">
        <v>1</v>
      </c>
      <c r="I11" s="10">
        <v>1</v>
      </c>
      <c r="J11" s="9">
        <v>1</v>
      </c>
      <c r="K11" s="10">
        <v>0</v>
      </c>
      <c r="L11" s="9">
        <v>2</v>
      </c>
      <c r="M11" s="10">
        <v>1</v>
      </c>
      <c r="N11" s="9">
        <v>2</v>
      </c>
      <c r="O11" s="10">
        <v>1</v>
      </c>
      <c r="P11" s="9">
        <v>0</v>
      </c>
      <c r="Q11" s="10"/>
      <c r="R11" s="9"/>
      <c r="S11" s="10">
        <v>1</v>
      </c>
      <c r="T11" s="9">
        <v>1</v>
      </c>
      <c r="U11" s="10">
        <v>0</v>
      </c>
      <c r="V11" s="9">
        <v>2</v>
      </c>
      <c r="W11" s="10">
        <v>1</v>
      </c>
      <c r="X11" s="9">
        <v>1</v>
      </c>
      <c r="Y11" s="10">
        <v>0</v>
      </c>
      <c r="Z11" s="9">
        <v>2</v>
      </c>
      <c r="AA11" s="10">
        <v>3</v>
      </c>
      <c r="AB11" s="9">
        <v>1</v>
      </c>
      <c r="AC11" s="10"/>
      <c r="AD11" s="9"/>
      <c r="AE11" s="10">
        <v>0</v>
      </c>
      <c r="AF11" s="9">
        <v>2</v>
      </c>
      <c r="AG11" s="10">
        <v>1</v>
      </c>
      <c r="AH11" s="9">
        <v>1</v>
      </c>
      <c r="AI11" s="10">
        <v>1</v>
      </c>
      <c r="AJ11" s="9">
        <v>1</v>
      </c>
      <c r="AK11" s="10">
        <v>0</v>
      </c>
      <c r="AL11" s="9">
        <v>4</v>
      </c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5</v>
      </c>
      <c r="B12" s="94">
        <f t="shared" ref="B12:B30" si="2">IF($B$9-(E12+F12)&lt;0,0,$B$9-(E12+F12))</f>
        <v>0</v>
      </c>
      <c r="C12" s="95" t="s">
        <v>101</v>
      </c>
      <c r="D12" s="89">
        <f t="shared" ref="D12:D30" si="3">IF(E12=0,0,(E12/(E12+F12)))</f>
        <v>0.43478260869565216</v>
      </c>
      <c r="E12" s="90">
        <f t="shared" ref="E12:E30" si="4">G12+I12+K12+M12+O12+Q12+S12+U12+W12+Y12+AA12+AC12+AE12+AG12+AI12+AK12</f>
        <v>20</v>
      </c>
      <c r="F12" s="104">
        <f t="shared" ref="F12:F30" si="5">H12+J12+L12+N12+P12+R12+T12+V12+X12+Z12+AB12+AD12+AF12+AH12+AJ12+AL12</f>
        <v>26</v>
      </c>
      <c r="G12" s="96">
        <v>0</v>
      </c>
      <c r="H12" s="12">
        <v>4</v>
      </c>
      <c r="I12" s="13">
        <v>4</v>
      </c>
      <c r="J12" s="12">
        <v>0</v>
      </c>
      <c r="K12" s="13">
        <v>2</v>
      </c>
      <c r="L12" s="12">
        <v>2</v>
      </c>
      <c r="M12" s="13">
        <v>2</v>
      </c>
      <c r="N12" s="12">
        <v>0</v>
      </c>
      <c r="O12" s="13">
        <v>1</v>
      </c>
      <c r="P12" s="12">
        <v>1</v>
      </c>
      <c r="Q12" s="13">
        <v>1</v>
      </c>
      <c r="R12" s="12">
        <v>3</v>
      </c>
      <c r="S12" s="13">
        <v>0</v>
      </c>
      <c r="T12" s="12">
        <v>4</v>
      </c>
      <c r="U12" s="13"/>
      <c r="V12" s="12"/>
      <c r="W12" s="13">
        <v>1</v>
      </c>
      <c r="X12" s="12">
        <v>3</v>
      </c>
      <c r="Y12" s="13">
        <v>0</v>
      </c>
      <c r="Z12" s="12">
        <v>2</v>
      </c>
      <c r="AA12" s="13"/>
      <c r="AB12" s="12"/>
      <c r="AC12" s="13">
        <v>3</v>
      </c>
      <c r="AD12" s="12">
        <v>1</v>
      </c>
      <c r="AE12" s="13">
        <v>2</v>
      </c>
      <c r="AF12" s="12">
        <v>0</v>
      </c>
      <c r="AG12" s="13">
        <v>1</v>
      </c>
      <c r="AH12" s="12">
        <v>3</v>
      </c>
      <c r="AI12" s="13">
        <v>3</v>
      </c>
      <c r="AJ12" s="12">
        <v>1</v>
      </c>
      <c r="AK12" s="13">
        <v>0</v>
      </c>
      <c r="AL12" s="12">
        <v>2</v>
      </c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11</v>
      </c>
      <c r="B13" s="94">
        <f t="shared" si="2"/>
        <v>0</v>
      </c>
      <c r="C13" s="95" t="s">
        <v>102</v>
      </c>
      <c r="D13" s="89">
        <f t="shared" si="3"/>
        <v>0.42499999999999999</v>
      </c>
      <c r="E13" s="90">
        <f t="shared" si="4"/>
        <v>17</v>
      </c>
      <c r="F13" s="104">
        <f t="shared" si="5"/>
        <v>23</v>
      </c>
      <c r="G13" s="96">
        <v>0</v>
      </c>
      <c r="H13" s="12">
        <v>2</v>
      </c>
      <c r="I13" s="13">
        <v>1</v>
      </c>
      <c r="J13" s="12">
        <v>1</v>
      </c>
      <c r="K13" s="13">
        <v>1</v>
      </c>
      <c r="L13" s="12">
        <v>1</v>
      </c>
      <c r="M13" s="13">
        <v>1</v>
      </c>
      <c r="N13" s="12">
        <v>0</v>
      </c>
      <c r="O13" s="13">
        <v>1</v>
      </c>
      <c r="P13" s="12">
        <v>2</v>
      </c>
      <c r="Q13" s="13">
        <v>4</v>
      </c>
      <c r="R13" s="12">
        <v>0</v>
      </c>
      <c r="S13" s="13"/>
      <c r="T13" s="12"/>
      <c r="U13" s="13">
        <v>1</v>
      </c>
      <c r="V13" s="12">
        <v>3</v>
      </c>
      <c r="W13" s="13">
        <v>1</v>
      </c>
      <c r="X13" s="12">
        <v>3</v>
      </c>
      <c r="Y13" s="13">
        <v>0</v>
      </c>
      <c r="Z13" s="12">
        <v>2</v>
      </c>
      <c r="AA13" s="13">
        <v>4</v>
      </c>
      <c r="AB13" s="12">
        <v>0</v>
      </c>
      <c r="AC13" s="13">
        <v>1</v>
      </c>
      <c r="AD13" s="12">
        <v>3</v>
      </c>
      <c r="AE13" s="13">
        <v>1</v>
      </c>
      <c r="AF13" s="12">
        <v>1</v>
      </c>
      <c r="AG13" s="13"/>
      <c r="AH13" s="12"/>
      <c r="AI13" s="13">
        <v>1</v>
      </c>
      <c r="AJ13" s="12">
        <v>3</v>
      </c>
      <c r="AK13" s="13">
        <v>0</v>
      </c>
      <c r="AL13" s="12">
        <v>2</v>
      </c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7</v>
      </c>
      <c r="B14" s="94">
        <f t="shared" si="2"/>
        <v>0</v>
      </c>
      <c r="C14" s="95" t="s">
        <v>103</v>
      </c>
      <c r="D14" s="89">
        <f t="shared" si="3"/>
        <v>0.70454545454545459</v>
      </c>
      <c r="E14" s="90">
        <f t="shared" si="4"/>
        <v>31</v>
      </c>
      <c r="F14" s="104">
        <f t="shared" si="5"/>
        <v>13</v>
      </c>
      <c r="G14" s="96">
        <v>2</v>
      </c>
      <c r="H14" s="12">
        <v>0</v>
      </c>
      <c r="I14" s="13">
        <v>4</v>
      </c>
      <c r="J14" s="12">
        <v>0</v>
      </c>
      <c r="K14" s="13"/>
      <c r="L14" s="12"/>
      <c r="M14" s="13">
        <v>4</v>
      </c>
      <c r="N14" s="12">
        <v>0</v>
      </c>
      <c r="O14" s="13">
        <v>1</v>
      </c>
      <c r="P14" s="12">
        <v>1</v>
      </c>
      <c r="Q14" s="13">
        <v>4</v>
      </c>
      <c r="R14" s="12">
        <v>0</v>
      </c>
      <c r="S14" s="13">
        <v>2</v>
      </c>
      <c r="T14" s="12">
        <v>2</v>
      </c>
      <c r="U14" s="13">
        <v>3</v>
      </c>
      <c r="V14" s="12">
        <v>1</v>
      </c>
      <c r="W14" s="13"/>
      <c r="X14" s="12"/>
      <c r="Y14" s="13">
        <v>0</v>
      </c>
      <c r="Z14" s="12">
        <v>4</v>
      </c>
      <c r="AA14" s="13">
        <v>2</v>
      </c>
      <c r="AB14" s="12">
        <v>0</v>
      </c>
      <c r="AC14" s="13"/>
      <c r="AD14" s="12"/>
      <c r="AE14" s="13">
        <v>3</v>
      </c>
      <c r="AF14" s="12">
        <v>1</v>
      </c>
      <c r="AG14" s="13">
        <v>3</v>
      </c>
      <c r="AH14" s="12">
        <v>1</v>
      </c>
      <c r="AI14" s="13">
        <v>1</v>
      </c>
      <c r="AJ14" s="12">
        <v>1</v>
      </c>
      <c r="AK14" s="13">
        <v>2</v>
      </c>
      <c r="AL14" s="12">
        <v>2</v>
      </c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49</v>
      </c>
      <c r="B15" s="94">
        <f t="shared" si="2"/>
        <v>23</v>
      </c>
      <c r="C15" s="95" t="s">
        <v>104</v>
      </c>
      <c r="D15" s="89">
        <f t="shared" si="3"/>
        <v>1</v>
      </c>
      <c r="E15" s="90">
        <f t="shared" si="4"/>
        <v>2</v>
      </c>
      <c r="F15" s="104">
        <f t="shared" si="5"/>
        <v>0</v>
      </c>
      <c r="G15" s="96">
        <v>2</v>
      </c>
      <c r="H15" s="12">
        <v>0</v>
      </c>
      <c r="I15" s="13"/>
      <c r="J15" s="12"/>
      <c r="K15" s="13"/>
      <c r="L15" s="12"/>
      <c r="M15" s="13"/>
      <c r="N15" s="12"/>
      <c r="O15" s="13"/>
      <c r="P15" s="12"/>
      <c r="Q15" s="13"/>
      <c r="R15" s="12"/>
      <c r="S15" s="13"/>
      <c r="T15" s="12"/>
      <c r="U15" s="13"/>
      <c r="V15" s="12"/>
      <c r="W15" s="13"/>
      <c r="X15" s="12"/>
      <c r="Y15" s="13"/>
      <c r="Z15" s="12"/>
      <c r="AA15" s="13"/>
      <c r="AB15" s="12"/>
      <c r="AC15" s="13"/>
      <c r="AD15" s="12"/>
      <c r="AE15" s="13"/>
      <c r="AF15" s="12"/>
      <c r="AG15" s="13"/>
      <c r="AH15" s="12"/>
      <c r="AI15" s="13"/>
      <c r="AJ15" s="12"/>
      <c r="AK15" s="13"/>
      <c r="AL15" s="12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17</v>
      </c>
      <c r="B16" s="94">
        <f t="shared" si="2"/>
        <v>0</v>
      </c>
      <c r="C16" s="95" t="s">
        <v>105</v>
      </c>
      <c r="D16" s="89">
        <f t="shared" si="3"/>
        <v>0.52941176470588236</v>
      </c>
      <c r="E16" s="90">
        <f t="shared" si="4"/>
        <v>18</v>
      </c>
      <c r="F16" s="104">
        <f t="shared" si="5"/>
        <v>16</v>
      </c>
      <c r="G16" s="96">
        <v>1</v>
      </c>
      <c r="H16" s="12">
        <v>3</v>
      </c>
      <c r="I16" s="13">
        <v>1</v>
      </c>
      <c r="J16" s="12">
        <v>1</v>
      </c>
      <c r="K16" s="13">
        <v>2</v>
      </c>
      <c r="L16" s="12">
        <v>2</v>
      </c>
      <c r="M16" s="13">
        <v>1</v>
      </c>
      <c r="N16" s="12">
        <v>1</v>
      </c>
      <c r="O16" s="13">
        <v>1</v>
      </c>
      <c r="P16" s="12">
        <v>1</v>
      </c>
      <c r="Q16" s="13"/>
      <c r="R16" s="12"/>
      <c r="S16" s="13">
        <v>2</v>
      </c>
      <c r="T16" s="12">
        <v>0</v>
      </c>
      <c r="U16" s="13">
        <v>2</v>
      </c>
      <c r="V16" s="12">
        <v>0</v>
      </c>
      <c r="W16" s="13">
        <v>0</v>
      </c>
      <c r="X16" s="12">
        <v>2</v>
      </c>
      <c r="Y16" s="13">
        <v>2</v>
      </c>
      <c r="Z16" s="12">
        <v>2</v>
      </c>
      <c r="AA16" s="13"/>
      <c r="AB16" s="12"/>
      <c r="AC16" s="13">
        <v>3</v>
      </c>
      <c r="AD16" s="12">
        <v>1</v>
      </c>
      <c r="AE16" s="13">
        <v>3</v>
      </c>
      <c r="AF16" s="12">
        <v>1</v>
      </c>
      <c r="AG16" s="13">
        <v>0</v>
      </c>
      <c r="AH16" s="12">
        <v>2</v>
      </c>
      <c r="AI16" s="13"/>
      <c r="AJ16" s="12"/>
      <c r="AK16" s="13"/>
      <c r="AL16" s="12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23</v>
      </c>
      <c r="B17" s="94">
        <f t="shared" si="2"/>
        <v>0</v>
      </c>
      <c r="C17" s="95" t="s">
        <v>106</v>
      </c>
      <c r="D17" s="89">
        <f t="shared" si="3"/>
        <v>0.5</v>
      </c>
      <c r="E17" s="90">
        <f t="shared" si="4"/>
        <v>14</v>
      </c>
      <c r="F17" s="104">
        <f t="shared" si="5"/>
        <v>14</v>
      </c>
      <c r="G17" s="96">
        <v>1</v>
      </c>
      <c r="H17" s="12">
        <v>3</v>
      </c>
      <c r="I17" s="13">
        <v>1</v>
      </c>
      <c r="J17" s="12">
        <v>1</v>
      </c>
      <c r="K17" s="13">
        <v>1</v>
      </c>
      <c r="L17" s="12">
        <v>3</v>
      </c>
      <c r="M17" s="13">
        <v>2</v>
      </c>
      <c r="N17" s="12">
        <v>0</v>
      </c>
      <c r="O17" s="13">
        <v>0</v>
      </c>
      <c r="P17" s="12">
        <v>2</v>
      </c>
      <c r="Q17" s="13"/>
      <c r="R17" s="12"/>
      <c r="S17" s="13">
        <v>2</v>
      </c>
      <c r="T17" s="12">
        <v>0</v>
      </c>
      <c r="U17" s="13">
        <v>2</v>
      </c>
      <c r="V17" s="12">
        <v>2</v>
      </c>
      <c r="W17" s="13">
        <v>2</v>
      </c>
      <c r="X17" s="12">
        <v>0</v>
      </c>
      <c r="Y17" s="13">
        <v>0</v>
      </c>
      <c r="Z17" s="12">
        <v>2</v>
      </c>
      <c r="AA17" s="13">
        <v>1</v>
      </c>
      <c r="AB17" s="12">
        <v>1</v>
      </c>
      <c r="AC17" s="13"/>
      <c r="AD17" s="12"/>
      <c r="AE17" s="13">
        <v>2</v>
      </c>
      <c r="AF17" s="12">
        <v>0</v>
      </c>
      <c r="AG17" s="13"/>
      <c r="AH17" s="12"/>
      <c r="AI17" s="13"/>
      <c r="AJ17" s="12"/>
      <c r="AK17" s="13"/>
      <c r="AL17" s="12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11</v>
      </c>
      <c r="B18" s="94">
        <f t="shared" si="2"/>
        <v>0</v>
      </c>
      <c r="C18" s="95" t="s">
        <v>120</v>
      </c>
      <c r="D18" s="89">
        <f t="shared" si="3"/>
        <v>0.52500000000000002</v>
      </c>
      <c r="E18" s="90">
        <f t="shared" si="4"/>
        <v>21</v>
      </c>
      <c r="F18" s="104">
        <f t="shared" si="5"/>
        <v>19</v>
      </c>
      <c r="G18" s="96"/>
      <c r="H18" s="12"/>
      <c r="I18" s="13">
        <v>2</v>
      </c>
      <c r="J18" s="12">
        <v>0</v>
      </c>
      <c r="K18" s="13">
        <v>1</v>
      </c>
      <c r="L18" s="12">
        <v>1</v>
      </c>
      <c r="M18" s="13">
        <v>4</v>
      </c>
      <c r="N18" s="12">
        <v>0</v>
      </c>
      <c r="O18" s="13">
        <v>1</v>
      </c>
      <c r="P18" s="12">
        <v>3</v>
      </c>
      <c r="Q18" s="13">
        <v>3</v>
      </c>
      <c r="R18" s="12">
        <v>1</v>
      </c>
      <c r="S18" s="13">
        <v>2</v>
      </c>
      <c r="T18" s="12">
        <v>0</v>
      </c>
      <c r="U18" s="13">
        <v>1</v>
      </c>
      <c r="V18" s="12">
        <v>1</v>
      </c>
      <c r="W18" s="13">
        <v>2</v>
      </c>
      <c r="X18" s="12">
        <v>0</v>
      </c>
      <c r="Y18" s="13">
        <v>0</v>
      </c>
      <c r="Z18" s="12">
        <v>2</v>
      </c>
      <c r="AA18" s="13">
        <v>2</v>
      </c>
      <c r="AB18" s="12">
        <v>2</v>
      </c>
      <c r="AC18" s="13">
        <v>1</v>
      </c>
      <c r="AD18" s="12">
        <v>3</v>
      </c>
      <c r="AE18" s="13">
        <v>0</v>
      </c>
      <c r="AF18" s="12">
        <v>2</v>
      </c>
      <c r="AG18" s="13">
        <v>2</v>
      </c>
      <c r="AH18" s="12">
        <v>2</v>
      </c>
      <c r="AI18" s="13">
        <v>0</v>
      </c>
      <c r="AJ18" s="12">
        <v>2</v>
      </c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5</v>
      </c>
      <c r="B19" s="94">
        <f t="shared" si="2"/>
        <v>0</v>
      </c>
      <c r="C19" s="95" t="s">
        <v>121</v>
      </c>
      <c r="D19" s="89">
        <f t="shared" si="3"/>
        <v>0.36956521739130432</v>
      </c>
      <c r="E19" s="90">
        <f t="shared" si="4"/>
        <v>17</v>
      </c>
      <c r="F19" s="104">
        <f t="shared" si="5"/>
        <v>29</v>
      </c>
      <c r="G19" s="96"/>
      <c r="H19" s="12"/>
      <c r="I19" s="13">
        <v>2</v>
      </c>
      <c r="J19" s="12">
        <v>0</v>
      </c>
      <c r="K19" s="13">
        <v>0</v>
      </c>
      <c r="L19" s="12">
        <v>2</v>
      </c>
      <c r="M19" s="13">
        <v>1</v>
      </c>
      <c r="N19" s="12">
        <v>1</v>
      </c>
      <c r="O19" s="13">
        <v>0</v>
      </c>
      <c r="P19" s="12">
        <v>4</v>
      </c>
      <c r="Q19" s="13">
        <v>2</v>
      </c>
      <c r="R19" s="12">
        <v>2</v>
      </c>
      <c r="S19" s="13">
        <v>2</v>
      </c>
      <c r="T19" s="12">
        <v>2</v>
      </c>
      <c r="U19" s="13">
        <v>0</v>
      </c>
      <c r="V19" s="12">
        <v>2</v>
      </c>
      <c r="W19" s="13">
        <v>2</v>
      </c>
      <c r="X19" s="12">
        <v>2</v>
      </c>
      <c r="Y19" s="13">
        <v>1</v>
      </c>
      <c r="Z19" s="12">
        <v>1</v>
      </c>
      <c r="AA19" s="13">
        <v>1</v>
      </c>
      <c r="AB19" s="12">
        <v>3</v>
      </c>
      <c r="AC19" s="13">
        <v>0</v>
      </c>
      <c r="AD19" s="12">
        <v>4</v>
      </c>
      <c r="AE19" s="13">
        <v>1</v>
      </c>
      <c r="AF19" s="12">
        <v>1</v>
      </c>
      <c r="AG19" s="13">
        <v>2</v>
      </c>
      <c r="AH19" s="12">
        <v>2</v>
      </c>
      <c r="AI19" s="13">
        <v>1</v>
      </c>
      <c r="AJ19" s="12">
        <v>1</v>
      </c>
      <c r="AK19" s="13">
        <v>2</v>
      </c>
      <c r="AL19" s="12">
        <v>2</v>
      </c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43</v>
      </c>
      <c r="B20" s="94">
        <f t="shared" si="2"/>
        <v>17</v>
      </c>
      <c r="C20" s="95" t="s">
        <v>167</v>
      </c>
      <c r="D20" s="89">
        <f t="shared" si="3"/>
        <v>0.75</v>
      </c>
      <c r="E20" s="90">
        <f t="shared" si="4"/>
        <v>6</v>
      </c>
      <c r="F20" s="104">
        <f t="shared" si="5"/>
        <v>2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13">
        <v>4</v>
      </c>
      <c r="AJ20" s="12">
        <v>0</v>
      </c>
      <c r="AK20" s="13">
        <v>2</v>
      </c>
      <c r="AL20" s="12">
        <v>2</v>
      </c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51</v>
      </c>
      <c r="B21" s="94">
        <f t="shared" si="2"/>
        <v>25</v>
      </c>
      <c r="C21" s="95"/>
      <c r="D21" s="89">
        <f t="shared" si="3"/>
        <v>0</v>
      </c>
      <c r="E21" s="90">
        <f t="shared" si="4"/>
        <v>0</v>
      </c>
      <c r="F21" s="104">
        <f t="shared" si="5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13"/>
      <c r="AJ21" s="12"/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51</v>
      </c>
      <c r="B22" s="94">
        <f t="shared" si="2"/>
        <v>25</v>
      </c>
      <c r="C22" s="95"/>
      <c r="D22" s="89">
        <f t="shared" si="3"/>
        <v>0</v>
      </c>
      <c r="E22" s="90">
        <f t="shared" si="4"/>
        <v>0</v>
      </c>
      <c r="F22" s="104">
        <f t="shared" si="5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51</v>
      </c>
      <c r="B23" s="94">
        <f t="shared" si="2"/>
        <v>25</v>
      </c>
      <c r="C23" s="95"/>
      <c r="D23" s="89">
        <f t="shared" si="3"/>
        <v>0</v>
      </c>
      <c r="E23" s="90">
        <f t="shared" si="4"/>
        <v>0</v>
      </c>
      <c r="F23" s="104">
        <f t="shared" si="5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51</v>
      </c>
      <c r="B24" s="94">
        <f t="shared" si="2"/>
        <v>25</v>
      </c>
      <c r="C24" s="95"/>
      <c r="D24" s="89">
        <f t="shared" si="3"/>
        <v>0</v>
      </c>
      <c r="E24" s="90">
        <f t="shared" si="4"/>
        <v>0</v>
      </c>
      <c r="F24" s="104">
        <f t="shared" si="5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51</v>
      </c>
      <c r="B25" s="94">
        <f t="shared" si="2"/>
        <v>25</v>
      </c>
      <c r="C25" s="95"/>
      <c r="D25" s="89">
        <f t="shared" si="3"/>
        <v>0</v>
      </c>
      <c r="E25" s="90">
        <f t="shared" si="4"/>
        <v>0</v>
      </c>
      <c r="F25" s="104">
        <f t="shared" si="5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51</v>
      </c>
      <c r="B26" s="94">
        <f t="shared" si="2"/>
        <v>25</v>
      </c>
      <c r="C26" s="95"/>
      <c r="D26" s="89">
        <f t="shared" si="3"/>
        <v>0</v>
      </c>
      <c r="E26" s="90">
        <f t="shared" si="4"/>
        <v>0</v>
      </c>
      <c r="F26" s="104">
        <f t="shared" si="5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51</v>
      </c>
      <c r="B27" s="94">
        <f t="shared" si="2"/>
        <v>25</v>
      </c>
      <c r="C27" s="95"/>
      <c r="D27" s="89">
        <f t="shared" si="3"/>
        <v>0</v>
      </c>
      <c r="E27" s="90">
        <f t="shared" si="4"/>
        <v>0</v>
      </c>
      <c r="F27" s="104">
        <f t="shared" si="5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51</v>
      </c>
      <c r="B28" s="94">
        <f t="shared" si="2"/>
        <v>25</v>
      </c>
      <c r="C28" s="95"/>
      <c r="D28" s="89">
        <f t="shared" si="3"/>
        <v>0</v>
      </c>
      <c r="E28" s="90">
        <f t="shared" si="4"/>
        <v>0</v>
      </c>
      <c r="F28" s="104">
        <f t="shared" si="5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51</v>
      </c>
      <c r="B29" s="94">
        <f t="shared" si="2"/>
        <v>25</v>
      </c>
      <c r="C29" s="95"/>
      <c r="D29" s="89">
        <f t="shared" si="3"/>
        <v>0</v>
      </c>
      <c r="E29" s="90">
        <f t="shared" si="4"/>
        <v>0</v>
      </c>
      <c r="F29" s="104">
        <f t="shared" si="5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51</v>
      </c>
      <c r="B30" s="94">
        <f t="shared" si="2"/>
        <v>25</v>
      </c>
      <c r="C30" s="95"/>
      <c r="D30" s="89">
        <f t="shared" si="3"/>
        <v>0</v>
      </c>
      <c r="E30" s="90">
        <f t="shared" si="4"/>
        <v>0</v>
      </c>
      <c r="F30" s="104">
        <f t="shared" si="5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779" ht="15" customHeight="1">
      <c r="A32" s="62" t="s">
        <v>28</v>
      </c>
      <c r="B32" s="62"/>
    </row>
  </sheetData>
  <mergeCells count="131"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</mergeCells>
  <conditionalFormatting sqref="A11:B30">
    <cfRule type="cellIs" dxfId="8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F11" sqref="F11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71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37" t="s">
        <v>1</v>
      </c>
      <c r="H2" s="138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0" t="s">
        <v>5</v>
      </c>
      <c r="P2" s="141"/>
      <c r="Q2" s="140" t="s">
        <v>6</v>
      </c>
      <c r="R2" s="141"/>
      <c r="S2" s="140" t="s">
        <v>7</v>
      </c>
      <c r="T2" s="141"/>
      <c r="U2" s="140" t="s">
        <v>8</v>
      </c>
      <c r="V2" s="141"/>
      <c r="W2" s="140" t="s">
        <v>9</v>
      </c>
      <c r="X2" s="141"/>
      <c r="Y2" s="140" t="s">
        <v>10</v>
      </c>
      <c r="Z2" s="141"/>
      <c r="AA2" s="140" t="s">
        <v>11</v>
      </c>
      <c r="AB2" s="141"/>
      <c r="AC2" s="140" t="s">
        <v>12</v>
      </c>
      <c r="AD2" s="141"/>
      <c r="AE2" s="140" t="s">
        <v>13</v>
      </c>
      <c r="AF2" s="141"/>
      <c r="AG2" s="158" t="s">
        <v>14</v>
      </c>
      <c r="AH2" s="138"/>
      <c r="AI2" s="158" t="s">
        <v>136</v>
      </c>
      <c r="AJ2" s="138"/>
      <c r="AK2" s="158" t="s">
        <v>137</v>
      </c>
      <c r="AL2" s="138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0.57738095238095233</v>
      </c>
      <c r="E3" s="57">
        <f>SUM(E11:E30)-E4+E5</f>
        <v>194</v>
      </c>
      <c r="F3" s="101">
        <f>SUM(F11:F30)</f>
        <v>142</v>
      </c>
      <c r="G3" s="105">
        <f t="shared" ref="G3:AL3" si="0">SUM(G11:G30)</f>
        <v>15</v>
      </c>
      <c r="H3" s="59">
        <f t="shared" si="0"/>
        <v>5</v>
      </c>
      <c r="I3" s="58">
        <f t="shared" si="0"/>
        <v>10</v>
      </c>
      <c r="J3" s="59">
        <f t="shared" si="0"/>
        <v>10</v>
      </c>
      <c r="K3" s="58">
        <f t="shared" si="0"/>
        <v>13</v>
      </c>
      <c r="L3" s="59">
        <f t="shared" si="0"/>
        <v>7</v>
      </c>
      <c r="M3" s="58">
        <f t="shared" si="0"/>
        <v>14</v>
      </c>
      <c r="N3" s="59">
        <f t="shared" si="0"/>
        <v>6</v>
      </c>
      <c r="O3" s="58">
        <f t="shared" si="0"/>
        <v>17</v>
      </c>
      <c r="P3" s="59">
        <f t="shared" si="0"/>
        <v>3</v>
      </c>
      <c r="Q3" s="58">
        <f t="shared" si="0"/>
        <v>11</v>
      </c>
      <c r="R3" s="59">
        <f t="shared" si="0"/>
        <v>9</v>
      </c>
      <c r="S3" s="58">
        <f t="shared" si="0"/>
        <v>8</v>
      </c>
      <c r="T3" s="59">
        <f t="shared" si="0"/>
        <v>12</v>
      </c>
      <c r="U3" s="58">
        <f t="shared" si="0"/>
        <v>11</v>
      </c>
      <c r="V3" s="59">
        <f t="shared" si="0"/>
        <v>9</v>
      </c>
      <c r="W3" s="58">
        <f t="shared" si="0"/>
        <v>6</v>
      </c>
      <c r="X3" s="59">
        <f t="shared" si="0"/>
        <v>14</v>
      </c>
      <c r="Y3" s="58">
        <f t="shared" si="0"/>
        <v>12</v>
      </c>
      <c r="Z3" s="59">
        <f t="shared" si="0"/>
        <v>8</v>
      </c>
      <c r="AA3" s="58">
        <f t="shared" si="0"/>
        <v>14</v>
      </c>
      <c r="AB3" s="59">
        <f t="shared" si="0"/>
        <v>6</v>
      </c>
      <c r="AC3" s="58">
        <f t="shared" si="0"/>
        <v>16</v>
      </c>
      <c r="AD3" s="59">
        <f t="shared" si="0"/>
        <v>4</v>
      </c>
      <c r="AE3" s="58">
        <f t="shared" si="0"/>
        <v>6</v>
      </c>
      <c r="AF3" s="59">
        <f t="shared" si="0"/>
        <v>14</v>
      </c>
      <c r="AG3" s="58">
        <f t="shared" si="0"/>
        <v>8</v>
      </c>
      <c r="AH3" s="59">
        <f t="shared" si="0"/>
        <v>12</v>
      </c>
      <c r="AI3" s="58">
        <f t="shared" si="0"/>
        <v>9</v>
      </c>
      <c r="AJ3" s="59">
        <f t="shared" si="0"/>
        <v>11</v>
      </c>
      <c r="AK3" s="58">
        <f t="shared" si="0"/>
        <v>8</v>
      </c>
      <c r="AL3" s="59">
        <f t="shared" si="0"/>
        <v>12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0</v>
      </c>
      <c r="F4" s="102"/>
      <c r="G4" s="144"/>
      <c r="H4" s="145"/>
      <c r="I4" s="146"/>
      <c r="J4" s="145"/>
      <c r="K4" s="146"/>
      <c r="L4" s="145"/>
      <c r="M4" s="146"/>
      <c r="N4" s="145"/>
      <c r="O4" s="146"/>
      <c r="P4" s="145"/>
      <c r="Q4" s="146"/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63"/>
      <c r="AF4" s="164"/>
      <c r="AG4" s="146"/>
      <c r="AH4" s="145"/>
      <c r="AI4" s="146"/>
      <c r="AJ4" s="145"/>
      <c r="AK4" s="146"/>
      <c r="AL4" s="145"/>
    </row>
    <row r="5" spans="1:779" ht="15" customHeight="1" thickBot="1">
      <c r="A5" s="64" t="s">
        <v>41</v>
      </c>
      <c r="B5" s="65"/>
      <c r="C5" s="65"/>
      <c r="D5" s="65"/>
      <c r="E5" s="66">
        <f>SUM(G5:AK5)</f>
        <v>16</v>
      </c>
      <c r="F5" s="103"/>
      <c r="G5" s="144">
        <v>1</v>
      </c>
      <c r="H5" s="145"/>
      <c r="I5" s="146">
        <v>1</v>
      </c>
      <c r="J5" s="145"/>
      <c r="K5" s="146">
        <v>1</v>
      </c>
      <c r="L5" s="145"/>
      <c r="M5" s="146">
        <v>1</v>
      </c>
      <c r="N5" s="145"/>
      <c r="O5" s="146">
        <v>1</v>
      </c>
      <c r="P5" s="145"/>
      <c r="Q5" s="146">
        <v>1</v>
      </c>
      <c r="R5" s="145"/>
      <c r="S5" s="146">
        <v>1</v>
      </c>
      <c r="T5" s="145"/>
      <c r="U5" s="146">
        <v>1</v>
      </c>
      <c r="V5" s="145"/>
      <c r="W5" s="146">
        <v>1</v>
      </c>
      <c r="X5" s="145"/>
      <c r="Y5" s="146">
        <v>1</v>
      </c>
      <c r="Z5" s="145"/>
      <c r="AA5" s="146">
        <v>1</v>
      </c>
      <c r="AB5" s="145"/>
      <c r="AC5" s="146">
        <v>1</v>
      </c>
      <c r="AD5" s="145"/>
      <c r="AE5" s="163">
        <v>1</v>
      </c>
      <c r="AF5" s="164"/>
      <c r="AG5" s="146">
        <v>1</v>
      </c>
      <c r="AH5" s="145"/>
      <c r="AI5" s="146">
        <v>1</v>
      </c>
      <c r="AJ5" s="145"/>
      <c r="AK5" s="146">
        <v>1</v>
      </c>
      <c r="AL5" s="145"/>
    </row>
    <row r="6" spans="1:779" s="71" customFormat="1" ht="18" customHeight="1" thickBot="1">
      <c r="A6" s="67" t="s">
        <v>55</v>
      </c>
      <c r="B6" s="68"/>
      <c r="C6" s="69"/>
      <c r="D6" s="69"/>
      <c r="E6" s="150">
        <f>SUM(G6:AK6)</f>
        <v>850</v>
      </c>
      <c r="F6" s="151"/>
      <c r="G6" s="160">
        <v>100</v>
      </c>
      <c r="H6" s="161"/>
      <c r="I6" s="162">
        <v>50</v>
      </c>
      <c r="J6" s="161"/>
      <c r="K6" s="162">
        <v>50</v>
      </c>
      <c r="L6" s="161"/>
      <c r="M6" s="162">
        <v>50</v>
      </c>
      <c r="N6" s="161"/>
      <c r="O6" s="162">
        <v>50</v>
      </c>
      <c r="P6" s="161"/>
      <c r="Q6" s="162">
        <v>50</v>
      </c>
      <c r="R6" s="161"/>
      <c r="S6" s="162">
        <v>50</v>
      </c>
      <c r="T6" s="161"/>
      <c r="U6" s="162">
        <v>50</v>
      </c>
      <c r="V6" s="161"/>
      <c r="W6" s="162">
        <v>50</v>
      </c>
      <c r="X6" s="161"/>
      <c r="Y6" s="162">
        <v>50</v>
      </c>
      <c r="Z6" s="161"/>
      <c r="AA6" s="162">
        <v>50</v>
      </c>
      <c r="AB6" s="161"/>
      <c r="AC6" s="162">
        <v>50</v>
      </c>
      <c r="AD6" s="161"/>
      <c r="AE6" s="166">
        <v>50</v>
      </c>
      <c r="AF6" s="167"/>
      <c r="AG6" s="162">
        <v>50</v>
      </c>
      <c r="AH6" s="161"/>
      <c r="AI6" s="162">
        <v>50</v>
      </c>
      <c r="AJ6" s="161"/>
      <c r="AK6" s="162">
        <v>50</v>
      </c>
      <c r="AL6" s="161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42"/>
      <c r="H7" s="142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65"/>
      <c r="AF7" s="165"/>
      <c r="AG7" s="143"/>
      <c r="AH7" s="143"/>
      <c r="AI7" s="143"/>
      <c r="AJ7" s="143"/>
      <c r="AK7" s="143"/>
      <c r="AL7" s="143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33" t="s">
        <v>0</v>
      </c>
      <c r="B8" s="134"/>
      <c r="C8" s="75"/>
      <c r="D8" s="147" t="s">
        <v>21</v>
      </c>
      <c r="E8" s="152" t="s">
        <v>17</v>
      </c>
      <c r="F8" s="155" t="s">
        <v>18</v>
      </c>
      <c r="G8" s="137" t="s">
        <v>1</v>
      </c>
      <c r="H8" s="138"/>
      <c r="I8" s="158" t="s">
        <v>2</v>
      </c>
      <c r="J8" s="138"/>
      <c r="K8" s="158" t="s">
        <v>3</v>
      </c>
      <c r="L8" s="138"/>
      <c r="M8" s="158" t="s">
        <v>4</v>
      </c>
      <c r="N8" s="138"/>
      <c r="O8" s="158" t="s">
        <v>5</v>
      </c>
      <c r="P8" s="138"/>
      <c r="Q8" s="158" t="s">
        <v>6</v>
      </c>
      <c r="R8" s="138"/>
      <c r="S8" s="158" t="s">
        <v>7</v>
      </c>
      <c r="T8" s="138"/>
      <c r="U8" s="158" t="s">
        <v>8</v>
      </c>
      <c r="V8" s="138"/>
      <c r="W8" s="158" t="s">
        <v>9</v>
      </c>
      <c r="X8" s="138"/>
      <c r="Y8" s="158" t="s">
        <v>10</v>
      </c>
      <c r="Z8" s="138"/>
      <c r="AA8" s="158" t="s">
        <v>11</v>
      </c>
      <c r="AB8" s="138"/>
      <c r="AC8" s="158" t="s">
        <v>12</v>
      </c>
      <c r="AD8" s="138"/>
      <c r="AE8" s="158" t="s">
        <v>13</v>
      </c>
      <c r="AF8" s="138"/>
      <c r="AG8" s="158" t="s">
        <v>14</v>
      </c>
      <c r="AH8" s="138"/>
      <c r="AI8" s="158" t="s">
        <v>136</v>
      </c>
      <c r="AJ8" s="138"/>
      <c r="AK8" s="158" t="s">
        <v>137</v>
      </c>
      <c r="AL8" s="138"/>
    </row>
    <row r="9" spans="1:779" s="76" customFormat="1" ht="16">
      <c r="A9" s="77">
        <f>TeamStandings!$F$28</f>
        <v>51</v>
      </c>
      <c r="B9" s="78">
        <f>TeamStandings!$E$28</f>
        <v>25</v>
      </c>
      <c r="C9" s="79" t="s">
        <v>43</v>
      </c>
      <c r="D9" s="148"/>
      <c r="E9" s="153"/>
      <c r="F9" s="156"/>
      <c r="G9" s="135">
        <v>45670</v>
      </c>
      <c r="H9" s="136"/>
      <c r="I9" s="139">
        <f>G9+7</f>
        <v>45677</v>
      </c>
      <c r="J9" s="136"/>
      <c r="K9" s="139">
        <v>45684</v>
      </c>
      <c r="L9" s="136"/>
      <c r="M9" s="139">
        <v>45691</v>
      </c>
      <c r="N9" s="136"/>
      <c r="O9" s="139">
        <v>45698</v>
      </c>
      <c r="P9" s="136"/>
      <c r="Q9" s="139">
        <v>45712</v>
      </c>
      <c r="R9" s="136"/>
      <c r="S9" s="139">
        <v>45719</v>
      </c>
      <c r="T9" s="136"/>
      <c r="U9" s="139">
        <v>45726</v>
      </c>
      <c r="V9" s="136"/>
      <c r="W9" s="139">
        <v>45733</v>
      </c>
      <c r="X9" s="136"/>
      <c r="Y9" s="139">
        <v>45740</v>
      </c>
      <c r="Z9" s="136"/>
      <c r="AA9" s="139">
        <v>45747</v>
      </c>
      <c r="AB9" s="136"/>
      <c r="AC9" s="139">
        <v>45754</v>
      </c>
      <c r="AD9" s="136"/>
      <c r="AE9" s="139">
        <v>45761</v>
      </c>
      <c r="AF9" s="136"/>
      <c r="AG9" s="139">
        <v>45768</v>
      </c>
      <c r="AH9" s="136"/>
      <c r="AI9" s="139">
        <v>45775</v>
      </c>
      <c r="AJ9" s="136"/>
      <c r="AK9" s="139">
        <v>45782</v>
      </c>
      <c r="AL9" s="136"/>
    </row>
    <row r="10" spans="1:779" s="85" customFormat="1" ht="15" customHeight="1">
      <c r="A10" s="80" t="s">
        <v>15</v>
      </c>
      <c r="B10" s="81" t="s">
        <v>25</v>
      </c>
      <c r="C10" s="82"/>
      <c r="D10" s="149"/>
      <c r="E10" s="154"/>
      <c r="F10" s="157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1</v>
      </c>
      <c r="B11" s="87">
        <f>IF($B$9-(E11+F11)&lt;0,0,$B$9-(E11+F11))</f>
        <v>0</v>
      </c>
      <c r="C11" s="88" t="s">
        <v>141</v>
      </c>
      <c r="D11" s="89">
        <f>IF(E11=0,0,(E11/(E11+F11)))</f>
        <v>0.5</v>
      </c>
      <c r="E11" s="90">
        <f>G11+I11+K11+M11+O11+Q11+S11+U11+W11+Y11+AA11+AC11+AE11+AG11+AI11+AK11</f>
        <v>25</v>
      </c>
      <c r="F11" s="104">
        <f>H11+J11+L11+N11+P11+R11+T11+V11+X11+Z11+AB11+AD11+AF11+AH11+AJ11+AL11</f>
        <v>25</v>
      </c>
      <c r="G11" s="91">
        <v>2</v>
      </c>
      <c r="H11" s="9">
        <v>2</v>
      </c>
      <c r="I11" s="10">
        <v>1</v>
      </c>
      <c r="J11" s="9">
        <v>1</v>
      </c>
      <c r="K11" s="10">
        <v>4</v>
      </c>
      <c r="L11" s="9">
        <v>0</v>
      </c>
      <c r="M11" s="10">
        <v>3</v>
      </c>
      <c r="N11" s="9">
        <v>1</v>
      </c>
      <c r="O11" s="10">
        <v>1</v>
      </c>
      <c r="P11" s="9">
        <v>1</v>
      </c>
      <c r="Q11" s="10">
        <v>2</v>
      </c>
      <c r="R11" s="9">
        <v>0</v>
      </c>
      <c r="S11" s="10">
        <v>1</v>
      </c>
      <c r="T11" s="9">
        <v>3</v>
      </c>
      <c r="U11" s="10">
        <v>1</v>
      </c>
      <c r="V11" s="9">
        <v>3</v>
      </c>
      <c r="W11" s="10">
        <v>1</v>
      </c>
      <c r="X11" s="9">
        <v>3</v>
      </c>
      <c r="Y11" s="10">
        <v>3</v>
      </c>
      <c r="Z11" s="9">
        <v>1</v>
      </c>
      <c r="AA11" s="10">
        <v>1</v>
      </c>
      <c r="AB11" s="9">
        <v>1</v>
      </c>
      <c r="AC11" s="10">
        <v>4</v>
      </c>
      <c r="AD11" s="9">
        <v>0</v>
      </c>
      <c r="AE11" s="10">
        <v>0</v>
      </c>
      <c r="AF11" s="9">
        <v>4</v>
      </c>
      <c r="AG11" s="10"/>
      <c r="AH11" s="9"/>
      <c r="AI11" s="10">
        <v>1</v>
      </c>
      <c r="AJ11" s="9">
        <v>1</v>
      </c>
      <c r="AK11" s="10">
        <v>0</v>
      </c>
      <c r="AL11" s="9">
        <v>4</v>
      </c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0</v>
      </c>
      <c r="B12" s="94">
        <f t="shared" ref="B12:B30" si="2">IF($B$9-(E12+F12)&lt;0,0,$B$9-(E12+F12))</f>
        <v>0</v>
      </c>
      <c r="C12" s="95" t="s">
        <v>76</v>
      </c>
      <c r="D12" s="89">
        <f t="shared" ref="D12:D30" si="3">IF(E12=0,0,(E12/(E12+F12)))</f>
        <v>0.61111111111111116</v>
      </c>
      <c r="E12" s="90">
        <f t="shared" ref="E12:E30" si="4">G12+I12+K12+M12+O12+Q12+S12+U12+W12+Y12+AA12+AC12+AE12+AG12+AI12+AK12</f>
        <v>33</v>
      </c>
      <c r="F12" s="104">
        <f t="shared" ref="F12:F30" si="5">H12+J12+L12+N12+P12+R12+T12+V12+X12+Z12+AB12+AD12+AF12+AH12+AJ12+AL12</f>
        <v>21</v>
      </c>
      <c r="G12" s="96">
        <v>3</v>
      </c>
      <c r="H12" s="12">
        <v>1</v>
      </c>
      <c r="I12" s="13">
        <v>1</v>
      </c>
      <c r="J12" s="12">
        <v>3</v>
      </c>
      <c r="K12" s="13">
        <v>1</v>
      </c>
      <c r="L12" s="12">
        <v>1</v>
      </c>
      <c r="M12" s="13">
        <v>3</v>
      </c>
      <c r="N12" s="12">
        <v>1</v>
      </c>
      <c r="O12" s="13">
        <v>4</v>
      </c>
      <c r="P12" s="12">
        <v>0</v>
      </c>
      <c r="Q12" s="13">
        <v>3</v>
      </c>
      <c r="R12" s="12">
        <v>1</v>
      </c>
      <c r="S12" s="13">
        <v>2</v>
      </c>
      <c r="T12" s="12">
        <v>2</v>
      </c>
      <c r="U12" s="13">
        <v>4</v>
      </c>
      <c r="V12" s="12">
        <v>0</v>
      </c>
      <c r="W12" s="13">
        <v>0</v>
      </c>
      <c r="X12" s="12">
        <v>4</v>
      </c>
      <c r="Y12" s="13">
        <v>2</v>
      </c>
      <c r="Z12" s="12">
        <v>2</v>
      </c>
      <c r="AA12" s="13">
        <v>1</v>
      </c>
      <c r="AB12" s="12">
        <v>1</v>
      </c>
      <c r="AC12" s="13">
        <v>2</v>
      </c>
      <c r="AD12" s="12">
        <v>0</v>
      </c>
      <c r="AE12" s="13"/>
      <c r="AF12" s="12"/>
      <c r="AG12" s="13">
        <v>2</v>
      </c>
      <c r="AH12" s="12">
        <v>2</v>
      </c>
      <c r="AI12" s="13">
        <v>4</v>
      </c>
      <c r="AJ12" s="12">
        <v>0</v>
      </c>
      <c r="AK12" s="13">
        <v>1</v>
      </c>
      <c r="AL12" s="12">
        <v>3</v>
      </c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0</v>
      </c>
      <c r="B13" s="94">
        <f t="shared" si="2"/>
        <v>0</v>
      </c>
      <c r="C13" s="95" t="s">
        <v>77</v>
      </c>
      <c r="D13" s="89">
        <f t="shared" si="3"/>
        <v>0.59615384615384615</v>
      </c>
      <c r="E13" s="90">
        <f t="shared" si="4"/>
        <v>31</v>
      </c>
      <c r="F13" s="104">
        <f t="shared" si="5"/>
        <v>21</v>
      </c>
      <c r="G13" s="96">
        <v>4</v>
      </c>
      <c r="H13" s="12">
        <v>0</v>
      </c>
      <c r="I13" s="13">
        <v>2</v>
      </c>
      <c r="J13" s="12">
        <v>2</v>
      </c>
      <c r="K13" s="13">
        <v>3</v>
      </c>
      <c r="L13" s="12">
        <v>1</v>
      </c>
      <c r="M13" s="13">
        <v>2</v>
      </c>
      <c r="N13" s="12">
        <v>2</v>
      </c>
      <c r="O13" s="13">
        <v>4</v>
      </c>
      <c r="P13" s="12">
        <v>0</v>
      </c>
      <c r="Q13" s="13">
        <v>1</v>
      </c>
      <c r="R13" s="12">
        <v>3</v>
      </c>
      <c r="S13" s="13"/>
      <c r="T13" s="12"/>
      <c r="U13" s="13">
        <v>3</v>
      </c>
      <c r="V13" s="12">
        <v>1</v>
      </c>
      <c r="W13" s="13"/>
      <c r="X13" s="12"/>
      <c r="Y13" s="13">
        <v>3</v>
      </c>
      <c r="Z13" s="12">
        <v>1</v>
      </c>
      <c r="AA13" s="13">
        <v>3</v>
      </c>
      <c r="AB13" s="12">
        <v>1</v>
      </c>
      <c r="AC13" s="13">
        <v>3</v>
      </c>
      <c r="AD13" s="12">
        <v>1</v>
      </c>
      <c r="AE13" s="13">
        <v>2</v>
      </c>
      <c r="AF13" s="12">
        <v>2</v>
      </c>
      <c r="AG13" s="13">
        <v>0</v>
      </c>
      <c r="AH13" s="12">
        <v>4</v>
      </c>
      <c r="AI13" s="13">
        <v>1</v>
      </c>
      <c r="AJ13" s="12">
        <v>3</v>
      </c>
      <c r="AK13" s="13"/>
      <c r="AL13" s="12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9</v>
      </c>
      <c r="B14" s="94">
        <f t="shared" si="2"/>
        <v>0</v>
      </c>
      <c r="C14" s="95" t="s">
        <v>78</v>
      </c>
      <c r="D14" s="89">
        <f t="shared" si="3"/>
        <v>0.5</v>
      </c>
      <c r="E14" s="90">
        <f t="shared" si="4"/>
        <v>21</v>
      </c>
      <c r="F14" s="104">
        <f t="shared" si="5"/>
        <v>21</v>
      </c>
      <c r="G14" s="96">
        <v>3</v>
      </c>
      <c r="H14" s="12">
        <v>1</v>
      </c>
      <c r="I14" s="13">
        <v>1</v>
      </c>
      <c r="J14" s="12">
        <v>1</v>
      </c>
      <c r="K14" s="13">
        <v>1</v>
      </c>
      <c r="L14" s="12">
        <v>3</v>
      </c>
      <c r="M14" s="13">
        <v>3</v>
      </c>
      <c r="N14" s="12">
        <v>1</v>
      </c>
      <c r="O14" s="13">
        <v>2</v>
      </c>
      <c r="P14" s="12">
        <v>0</v>
      </c>
      <c r="Q14" s="13">
        <v>0</v>
      </c>
      <c r="R14" s="12">
        <v>2</v>
      </c>
      <c r="S14" s="13">
        <v>2</v>
      </c>
      <c r="T14" s="12">
        <v>2</v>
      </c>
      <c r="U14" s="13">
        <v>1</v>
      </c>
      <c r="V14" s="12">
        <v>3</v>
      </c>
      <c r="W14" s="13">
        <v>2</v>
      </c>
      <c r="X14" s="12">
        <v>2</v>
      </c>
      <c r="Y14" s="13"/>
      <c r="Z14" s="12"/>
      <c r="AA14" s="13">
        <v>1</v>
      </c>
      <c r="AB14" s="12">
        <v>3</v>
      </c>
      <c r="AC14" s="13">
        <v>1</v>
      </c>
      <c r="AD14" s="12">
        <v>1</v>
      </c>
      <c r="AE14" s="13">
        <v>3</v>
      </c>
      <c r="AF14" s="12">
        <v>1</v>
      </c>
      <c r="AG14" s="13"/>
      <c r="AH14" s="12"/>
      <c r="AI14" s="13">
        <v>1</v>
      </c>
      <c r="AJ14" s="12">
        <v>1</v>
      </c>
      <c r="AK14" s="13"/>
      <c r="AL14" s="12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0</v>
      </c>
      <c r="B15" s="94">
        <f t="shared" si="2"/>
        <v>0</v>
      </c>
      <c r="C15" s="95" t="s">
        <v>79</v>
      </c>
      <c r="D15" s="89">
        <f t="shared" si="3"/>
        <v>0.56666666666666665</v>
      </c>
      <c r="E15" s="90">
        <f t="shared" si="4"/>
        <v>34</v>
      </c>
      <c r="F15" s="104">
        <f t="shared" si="5"/>
        <v>26</v>
      </c>
      <c r="G15" s="96">
        <v>3</v>
      </c>
      <c r="H15" s="12">
        <v>1</v>
      </c>
      <c r="I15" s="13">
        <v>2</v>
      </c>
      <c r="J15" s="12">
        <v>2</v>
      </c>
      <c r="K15" s="13">
        <v>3</v>
      </c>
      <c r="L15" s="12">
        <v>1</v>
      </c>
      <c r="M15" s="13">
        <v>3</v>
      </c>
      <c r="N15" s="12">
        <v>1</v>
      </c>
      <c r="O15" s="13">
        <v>3</v>
      </c>
      <c r="P15" s="12">
        <v>1</v>
      </c>
      <c r="Q15" s="13">
        <v>4</v>
      </c>
      <c r="R15" s="12">
        <v>0</v>
      </c>
      <c r="S15" s="13">
        <v>2</v>
      </c>
      <c r="T15" s="12">
        <v>2</v>
      </c>
      <c r="U15" s="13"/>
      <c r="V15" s="12"/>
      <c r="W15" s="13">
        <v>1</v>
      </c>
      <c r="X15" s="12">
        <v>3</v>
      </c>
      <c r="Y15" s="13">
        <v>1</v>
      </c>
      <c r="Z15" s="12">
        <v>3</v>
      </c>
      <c r="AA15" s="13">
        <v>4</v>
      </c>
      <c r="AB15" s="12">
        <v>0</v>
      </c>
      <c r="AC15" s="13">
        <v>3</v>
      </c>
      <c r="AD15" s="12">
        <v>1</v>
      </c>
      <c r="AE15" s="13">
        <v>0</v>
      </c>
      <c r="AF15" s="12">
        <v>4</v>
      </c>
      <c r="AG15" s="13">
        <v>2</v>
      </c>
      <c r="AH15" s="12">
        <v>2</v>
      </c>
      <c r="AI15" s="13">
        <v>2</v>
      </c>
      <c r="AJ15" s="12">
        <v>2</v>
      </c>
      <c r="AK15" s="13">
        <v>1</v>
      </c>
      <c r="AL15" s="12">
        <v>3</v>
      </c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1</v>
      </c>
      <c r="B16" s="94">
        <f t="shared" si="2"/>
        <v>0</v>
      </c>
      <c r="C16" s="95" t="s">
        <v>135</v>
      </c>
      <c r="D16" s="89">
        <f t="shared" si="3"/>
        <v>0.52</v>
      </c>
      <c r="E16" s="90">
        <f t="shared" si="4"/>
        <v>26</v>
      </c>
      <c r="F16" s="104">
        <f t="shared" si="5"/>
        <v>24</v>
      </c>
      <c r="G16" s="96"/>
      <c r="H16" s="12"/>
      <c r="I16" s="13">
        <v>3</v>
      </c>
      <c r="J16" s="12">
        <v>1</v>
      </c>
      <c r="K16" s="13">
        <v>1</v>
      </c>
      <c r="L16" s="12">
        <v>1</v>
      </c>
      <c r="M16" s="13"/>
      <c r="N16" s="12"/>
      <c r="O16" s="13">
        <v>3</v>
      </c>
      <c r="P16" s="12">
        <v>1</v>
      </c>
      <c r="Q16" s="13">
        <v>1</v>
      </c>
      <c r="R16" s="12">
        <v>3</v>
      </c>
      <c r="S16" s="13">
        <v>1</v>
      </c>
      <c r="T16" s="12">
        <v>3</v>
      </c>
      <c r="U16" s="13">
        <v>2</v>
      </c>
      <c r="V16" s="12">
        <v>2</v>
      </c>
      <c r="W16" s="13">
        <v>2</v>
      </c>
      <c r="X16" s="12">
        <v>2</v>
      </c>
      <c r="Y16" s="13"/>
      <c r="Z16" s="12"/>
      <c r="AA16" s="13">
        <v>4</v>
      </c>
      <c r="AB16" s="12">
        <v>0</v>
      </c>
      <c r="AC16" s="13">
        <v>3</v>
      </c>
      <c r="AD16" s="12">
        <v>1</v>
      </c>
      <c r="AE16" s="13">
        <v>1</v>
      </c>
      <c r="AF16" s="12">
        <v>3</v>
      </c>
      <c r="AG16" s="13">
        <v>2</v>
      </c>
      <c r="AH16" s="12">
        <v>2</v>
      </c>
      <c r="AI16" s="13">
        <v>0</v>
      </c>
      <c r="AJ16" s="12">
        <v>4</v>
      </c>
      <c r="AK16" s="13">
        <v>3</v>
      </c>
      <c r="AL16" s="12">
        <v>1</v>
      </c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43</v>
      </c>
      <c r="B17" s="94">
        <f t="shared" si="2"/>
        <v>17</v>
      </c>
      <c r="C17" s="95" t="s">
        <v>160</v>
      </c>
      <c r="D17" s="89">
        <f t="shared" si="3"/>
        <v>0.75</v>
      </c>
      <c r="E17" s="90">
        <f t="shared" si="4"/>
        <v>6</v>
      </c>
      <c r="F17" s="104">
        <f t="shared" si="5"/>
        <v>2</v>
      </c>
      <c r="G17" s="96"/>
      <c r="H17" s="12"/>
      <c r="I17" s="13"/>
      <c r="J17" s="12"/>
      <c r="K17" s="13"/>
      <c r="L17" s="12"/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>
        <v>3</v>
      </c>
      <c r="Z17" s="12">
        <v>1</v>
      </c>
      <c r="AA17" s="13"/>
      <c r="AB17" s="12"/>
      <c r="AC17" s="13"/>
      <c r="AD17" s="12"/>
      <c r="AE17" s="13"/>
      <c r="AF17" s="12"/>
      <c r="AG17" s="13"/>
      <c r="AH17" s="12"/>
      <c r="AI17" s="13"/>
      <c r="AJ17" s="12"/>
      <c r="AK17" s="13">
        <v>3</v>
      </c>
      <c r="AL17" s="12">
        <v>1</v>
      </c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47</v>
      </c>
      <c r="B18" s="94">
        <f t="shared" si="2"/>
        <v>21</v>
      </c>
      <c r="C18" s="95" t="s">
        <v>164</v>
      </c>
      <c r="D18" s="89">
        <f t="shared" si="3"/>
        <v>0.5</v>
      </c>
      <c r="E18" s="90">
        <f t="shared" si="4"/>
        <v>2</v>
      </c>
      <c r="F18" s="104">
        <f t="shared" si="5"/>
        <v>2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>
        <v>2</v>
      </c>
      <c r="AH18" s="12">
        <v>2</v>
      </c>
      <c r="AI18" s="13"/>
      <c r="AJ18" s="12"/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51</v>
      </c>
      <c r="B19" s="94">
        <f t="shared" si="2"/>
        <v>25</v>
      </c>
      <c r="C19" s="95"/>
      <c r="D19" s="89">
        <f t="shared" si="3"/>
        <v>0</v>
      </c>
      <c r="E19" s="90">
        <f t="shared" si="4"/>
        <v>0</v>
      </c>
      <c r="F19" s="104">
        <f t="shared" si="5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51</v>
      </c>
      <c r="B20" s="94">
        <f t="shared" si="2"/>
        <v>25</v>
      </c>
      <c r="C20" s="95"/>
      <c r="D20" s="89">
        <f t="shared" si="3"/>
        <v>0</v>
      </c>
      <c r="E20" s="90">
        <f t="shared" si="4"/>
        <v>0</v>
      </c>
      <c r="F20" s="104">
        <f t="shared" si="5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13"/>
      <c r="AJ20" s="12"/>
      <c r="AK20" s="13"/>
      <c r="AL20" s="12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51</v>
      </c>
      <c r="B21" s="94">
        <f t="shared" si="2"/>
        <v>25</v>
      </c>
      <c r="C21" s="95"/>
      <c r="D21" s="89">
        <f t="shared" si="3"/>
        <v>0</v>
      </c>
      <c r="E21" s="90">
        <f t="shared" si="4"/>
        <v>0</v>
      </c>
      <c r="F21" s="104">
        <f t="shared" si="5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13"/>
      <c r="AJ21" s="12"/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51</v>
      </c>
      <c r="B22" s="94">
        <f t="shared" si="2"/>
        <v>25</v>
      </c>
      <c r="C22" s="95"/>
      <c r="D22" s="89">
        <f t="shared" si="3"/>
        <v>0</v>
      </c>
      <c r="E22" s="90">
        <f t="shared" si="4"/>
        <v>0</v>
      </c>
      <c r="F22" s="104">
        <f t="shared" si="5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51</v>
      </c>
      <c r="B23" s="94">
        <f t="shared" si="2"/>
        <v>25</v>
      </c>
      <c r="C23" s="95"/>
      <c r="D23" s="89">
        <f t="shared" si="3"/>
        <v>0</v>
      </c>
      <c r="E23" s="90">
        <f t="shared" si="4"/>
        <v>0</v>
      </c>
      <c r="F23" s="104">
        <f t="shared" si="5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51</v>
      </c>
      <c r="B24" s="94">
        <f t="shared" si="2"/>
        <v>25</v>
      </c>
      <c r="C24" s="95"/>
      <c r="D24" s="89">
        <f t="shared" si="3"/>
        <v>0</v>
      </c>
      <c r="E24" s="90">
        <f t="shared" si="4"/>
        <v>0</v>
      </c>
      <c r="F24" s="104">
        <f t="shared" si="5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51</v>
      </c>
      <c r="B25" s="94">
        <f t="shared" si="2"/>
        <v>25</v>
      </c>
      <c r="C25" s="95"/>
      <c r="D25" s="89">
        <f t="shared" si="3"/>
        <v>0</v>
      </c>
      <c r="E25" s="90">
        <f t="shared" si="4"/>
        <v>0</v>
      </c>
      <c r="F25" s="104">
        <f t="shared" si="5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51</v>
      </c>
      <c r="B26" s="94">
        <f t="shared" si="2"/>
        <v>25</v>
      </c>
      <c r="C26" s="95"/>
      <c r="D26" s="89">
        <f t="shared" si="3"/>
        <v>0</v>
      </c>
      <c r="E26" s="90">
        <f t="shared" si="4"/>
        <v>0</v>
      </c>
      <c r="F26" s="104">
        <f t="shared" si="5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51</v>
      </c>
      <c r="B27" s="94">
        <f t="shared" si="2"/>
        <v>25</v>
      </c>
      <c r="C27" s="95"/>
      <c r="D27" s="89">
        <f t="shared" si="3"/>
        <v>0</v>
      </c>
      <c r="E27" s="90">
        <f t="shared" si="4"/>
        <v>0</v>
      </c>
      <c r="F27" s="104">
        <f t="shared" si="5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51</v>
      </c>
      <c r="B28" s="94">
        <f t="shared" si="2"/>
        <v>25</v>
      </c>
      <c r="C28" s="95"/>
      <c r="D28" s="89">
        <f t="shared" si="3"/>
        <v>0</v>
      </c>
      <c r="E28" s="90">
        <f t="shared" si="4"/>
        <v>0</v>
      </c>
      <c r="F28" s="104">
        <f t="shared" si="5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51</v>
      </c>
      <c r="B29" s="94">
        <f t="shared" si="2"/>
        <v>25</v>
      </c>
      <c r="C29" s="95"/>
      <c r="D29" s="89">
        <f t="shared" si="3"/>
        <v>0</v>
      </c>
      <c r="E29" s="90">
        <f t="shared" si="4"/>
        <v>0</v>
      </c>
      <c r="F29" s="104">
        <f t="shared" si="5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51</v>
      </c>
      <c r="B30" s="94">
        <f t="shared" si="2"/>
        <v>25</v>
      </c>
      <c r="C30" s="95"/>
      <c r="D30" s="89">
        <f t="shared" si="3"/>
        <v>0</v>
      </c>
      <c r="E30" s="90">
        <f t="shared" si="4"/>
        <v>0</v>
      </c>
      <c r="F30" s="104">
        <f t="shared" si="5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779" ht="15" customHeight="1">
      <c r="A32" s="62" t="s">
        <v>28</v>
      </c>
      <c r="B32" s="62"/>
    </row>
  </sheetData>
  <mergeCells count="131"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</mergeCells>
  <conditionalFormatting sqref="A11:B30">
    <cfRule type="cellIs" dxfId="7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F11" sqref="F11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73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37" t="s">
        <v>1</v>
      </c>
      <c r="H2" s="138"/>
      <c r="I2" s="140" t="s">
        <v>2</v>
      </c>
      <c r="J2" s="141"/>
      <c r="K2" s="140" t="s">
        <v>3</v>
      </c>
      <c r="L2" s="141"/>
      <c r="M2" s="140" t="s">
        <v>4</v>
      </c>
      <c r="N2" s="141"/>
      <c r="O2" s="140" t="s">
        <v>5</v>
      </c>
      <c r="P2" s="141"/>
      <c r="Q2" s="140" t="s">
        <v>6</v>
      </c>
      <c r="R2" s="141"/>
      <c r="S2" s="140" t="s">
        <v>7</v>
      </c>
      <c r="T2" s="141"/>
      <c r="U2" s="140" t="s">
        <v>8</v>
      </c>
      <c r="V2" s="141"/>
      <c r="W2" s="140" t="s">
        <v>9</v>
      </c>
      <c r="X2" s="141"/>
      <c r="Y2" s="140" t="s">
        <v>10</v>
      </c>
      <c r="Z2" s="141"/>
      <c r="AA2" s="140" t="s">
        <v>11</v>
      </c>
      <c r="AB2" s="141"/>
      <c r="AC2" s="140" t="s">
        <v>12</v>
      </c>
      <c r="AD2" s="141"/>
      <c r="AE2" s="140" t="s">
        <v>13</v>
      </c>
      <c r="AF2" s="141"/>
      <c r="AG2" s="158" t="s">
        <v>14</v>
      </c>
      <c r="AH2" s="138"/>
      <c r="AI2" s="158" t="s">
        <v>136</v>
      </c>
      <c r="AJ2" s="138"/>
      <c r="AK2" s="158" t="s">
        <v>137</v>
      </c>
      <c r="AL2" s="138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0.31845238095238093</v>
      </c>
      <c r="E3" s="57">
        <f>SUM(E11:E30)-E4+E5</f>
        <v>107</v>
      </c>
      <c r="F3" s="101">
        <f>SUM(F11:F30)</f>
        <v>229</v>
      </c>
      <c r="G3" s="105">
        <f t="shared" ref="G3:AL3" si="0">SUM(G11:G30)</f>
        <v>6</v>
      </c>
      <c r="H3" s="59">
        <f t="shared" si="0"/>
        <v>14</v>
      </c>
      <c r="I3" s="58">
        <f t="shared" si="0"/>
        <v>4</v>
      </c>
      <c r="J3" s="59">
        <f t="shared" si="0"/>
        <v>16</v>
      </c>
      <c r="K3" s="58">
        <f t="shared" si="0"/>
        <v>8</v>
      </c>
      <c r="L3" s="59">
        <f t="shared" si="0"/>
        <v>12</v>
      </c>
      <c r="M3" s="58">
        <f t="shared" si="0"/>
        <v>4</v>
      </c>
      <c r="N3" s="59">
        <f t="shared" si="0"/>
        <v>16</v>
      </c>
      <c r="O3" s="58">
        <f t="shared" si="0"/>
        <v>3</v>
      </c>
      <c r="P3" s="59">
        <f t="shared" si="0"/>
        <v>17</v>
      </c>
      <c r="Q3" s="58">
        <f t="shared" si="0"/>
        <v>8</v>
      </c>
      <c r="R3" s="59">
        <f t="shared" si="0"/>
        <v>12</v>
      </c>
      <c r="S3" s="58">
        <f t="shared" si="0"/>
        <v>7</v>
      </c>
      <c r="T3" s="59">
        <f t="shared" si="0"/>
        <v>13</v>
      </c>
      <c r="U3" s="58">
        <f t="shared" si="0"/>
        <v>9</v>
      </c>
      <c r="V3" s="59">
        <f t="shared" si="0"/>
        <v>11</v>
      </c>
      <c r="W3" s="58">
        <f t="shared" si="0"/>
        <v>1</v>
      </c>
      <c r="X3" s="59">
        <f t="shared" si="0"/>
        <v>19</v>
      </c>
      <c r="Y3" s="58">
        <f t="shared" si="0"/>
        <v>8</v>
      </c>
      <c r="Z3" s="59">
        <f t="shared" si="0"/>
        <v>12</v>
      </c>
      <c r="AA3" s="58">
        <f t="shared" si="0"/>
        <v>7</v>
      </c>
      <c r="AB3" s="59">
        <f t="shared" si="0"/>
        <v>13</v>
      </c>
      <c r="AC3" s="58">
        <f t="shared" si="0"/>
        <v>4</v>
      </c>
      <c r="AD3" s="59">
        <f t="shared" si="0"/>
        <v>16</v>
      </c>
      <c r="AE3" s="58">
        <f t="shared" si="0"/>
        <v>5</v>
      </c>
      <c r="AF3" s="59">
        <f t="shared" si="0"/>
        <v>15</v>
      </c>
      <c r="AG3" s="58">
        <f t="shared" si="0"/>
        <v>8</v>
      </c>
      <c r="AH3" s="59">
        <f t="shared" si="0"/>
        <v>12</v>
      </c>
      <c r="AI3" s="58">
        <f t="shared" si="0"/>
        <v>5</v>
      </c>
      <c r="AJ3" s="59">
        <f t="shared" si="0"/>
        <v>15</v>
      </c>
      <c r="AK3" s="58">
        <f t="shared" si="0"/>
        <v>4</v>
      </c>
      <c r="AL3" s="59">
        <f t="shared" si="0"/>
        <v>16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0</v>
      </c>
      <c r="F4" s="102"/>
      <c r="G4" s="144"/>
      <c r="H4" s="145"/>
      <c r="I4" s="146"/>
      <c r="J4" s="145"/>
      <c r="K4" s="146"/>
      <c r="L4" s="145"/>
      <c r="M4" s="146"/>
      <c r="N4" s="145"/>
      <c r="O4" s="146"/>
      <c r="P4" s="145"/>
      <c r="Q4" s="146"/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63"/>
      <c r="AF4" s="164"/>
      <c r="AG4" s="146"/>
      <c r="AH4" s="145"/>
      <c r="AI4" s="146"/>
      <c r="AJ4" s="145"/>
      <c r="AK4" s="146"/>
      <c r="AL4" s="145"/>
    </row>
    <row r="5" spans="1:779" ht="15" customHeight="1" thickBot="1">
      <c r="A5" s="64" t="s">
        <v>41</v>
      </c>
      <c r="B5" s="65"/>
      <c r="C5" s="65"/>
      <c r="D5" s="65"/>
      <c r="E5" s="66">
        <f>SUM(G5:AK5)</f>
        <v>16</v>
      </c>
      <c r="F5" s="103"/>
      <c r="G5" s="144">
        <v>1</v>
      </c>
      <c r="H5" s="145"/>
      <c r="I5" s="146">
        <v>1</v>
      </c>
      <c r="J5" s="145"/>
      <c r="K5" s="146">
        <v>1</v>
      </c>
      <c r="L5" s="145"/>
      <c r="M5" s="146">
        <v>1</v>
      </c>
      <c r="N5" s="145"/>
      <c r="O5" s="146">
        <v>1</v>
      </c>
      <c r="P5" s="145"/>
      <c r="Q5" s="146">
        <v>1</v>
      </c>
      <c r="R5" s="145"/>
      <c r="S5" s="146">
        <v>1</v>
      </c>
      <c r="T5" s="145"/>
      <c r="U5" s="146">
        <v>1</v>
      </c>
      <c r="V5" s="145"/>
      <c r="W5" s="146">
        <v>1</v>
      </c>
      <c r="X5" s="145"/>
      <c r="Y5" s="146">
        <v>1</v>
      </c>
      <c r="Z5" s="145"/>
      <c r="AA5" s="146">
        <v>1</v>
      </c>
      <c r="AB5" s="145"/>
      <c r="AC5" s="146">
        <v>1</v>
      </c>
      <c r="AD5" s="145"/>
      <c r="AE5" s="163">
        <v>1</v>
      </c>
      <c r="AF5" s="164"/>
      <c r="AG5" s="146">
        <v>1</v>
      </c>
      <c r="AH5" s="145"/>
      <c r="AI5" s="146">
        <v>1</v>
      </c>
      <c r="AJ5" s="145"/>
      <c r="AK5" s="146">
        <v>1</v>
      </c>
      <c r="AL5" s="145"/>
    </row>
    <row r="6" spans="1:779" s="71" customFormat="1" ht="18" customHeight="1" thickBot="1">
      <c r="A6" s="67" t="s">
        <v>55</v>
      </c>
      <c r="B6" s="68"/>
      <c r="C6" s="69"/>
      <c r="D6" s="69"/>
      <c r="E6" s="150">
        <f>SUM(G6:AK6)</f>
        <v>860</v>
      </c>
      <c r="F6" s="151"/>
      <c r="G6" s="160">
        <v>50</v>
      </c>
      <c r="H6" s="161"/>
      <c r="I6" s="162">
        <v>110</v>
      </c>
      <c r="J6" s="161"/>
      <c r="K6" s="162">
        <v>50</v>
      </c>
      <c r="L6" s="161"/>
      <c r="M6" s="162">
        <v>50</v>
      </c>
      <c r="N6" s="161"/>
      <c r="O6" s="162">
        <v>50</v>
      </c>
      <c r="P6" s="161"/>
      <c r="Q6" s="162">
        <v>50</v>
      </c>
      <c r="R6" s="161"/>
      <c r="S6" s="162">
        <v>50</v>
      </c>
      <c r="T6" s="161"/>
      <c r="U6" s="162">
        <v>50</v>
      </c>
      <c r="V6" s="161"/>
      <c r="W6" s="162">
        <v>50</v>
      </c>
      <c r="X6" s="161"/>
      <c r="Y6" s="162">
        <v>50</v>
      </c>
      <c r="Z6" s="161"/>
      <c r="AA6" s="162">
        <v>50</v>
      </c>
      <c r="AB6" s="161"/>
      <c r="AC6" s="162">
        <v>50</v>
      </c>
      <c r="AD6" s="161"/>
      <c r="AE6" s="166">
        <v>50</v>
      </c>
      <c r="AF6" s="167"/>
      <c r="AG6" s="162">
        <v>50</v>
      </c>
      <c r="AH6" s="161"/>
      <c r="AI6" s="162">
        <v>50</v>
      </c>
      <c r="AJ6" s="161"/>
      <c r="AK6" s="162">
        <v>50</v>
      </c>
      <c r="AL6" s="161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42"/>
      <c r="H7" s="142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65"/>
      <c r="AF7" s="165"/>
      <c r="AG7" s="143"/>
      <c r="AH7" s="143"/>
      <c r="AI7" s="143"/>
      <c r="AJ7" s="143"/>
      <c r="AK7" s="143"/>
      <c r="AL7" s="143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33" t="s">
        <v>0</v>
      </c>
      <c r="B8" s="134"/>
      <c r="C8" s="75"/>
      <c r="D8" s="147" t="s">
        <v>21</v>
      </c>
      <c r="E8" s="152" t="s">
        <v>17</v>
      </c>
      <c r="F8" s="155" t="s">
        <v>18</v>
      </c>
      <c r="G8" s="137" t="s">
        <v>1</v>
      </c>
      <c r="H8" s="138"/>
      <c r="I8" s="158" t="s">
        <v>2</v>
      </c>
      <c r="J8" s="138"/>
      <c r="K8" s="158" t="s">
        <v>3</v>
      </c>
      <c r="L8" s="138"/>
      <c r="M8" s="158" t="s">
        <v>4</v>
      </c>
      <c r="N8" s="138"/>
      <c r="O8" s="158" t="s">
        <v>5</v>
      </c>
      <c r="P8" s="138"/>
      <c r="Q8" s="158" t="s">
        <v>6</v>
      </c>
      <c r="R8" s="138"/>
      <c r="S8" s="158" t="s">
        <v>7</v>
      </c>
      <c r="T8" s="138"/>
      <c r="U8" s="158" t="s">
        <v>8</v>
      </c>
      <c r="V8" s="138"/>
      <c r="W8" s="158" t="s">
        <v>9</v>
      </c>
      <c r="X8" s="138"/>
      <c r="Y8" s="158" t="s">
        <v>10</v>
      </c>
      <c r="Z8" s="138"/>
      <c r="AA8" s="158" t="s">
        <v>11</v>
      </c>
      <c r="AB8" s="138"/>
      <c r="AC8" s="158" t="s">
        <v>12</v>
      </c>
      <c r="AD8" s="138"/>
      <c r="AE8" s="158" t="s">
        <v>13</v>
      </c>
      <c r="AF8" s="138"/>
      <c r="AG8" s="158" t="s">
        <v>14</v>
      </c>
      <c r="AH8" s="138"/>
      <c r="AI8" s="158" t="s">
        <v>136</v>
      </c>
      <c r="AJ8" s="138"/>
      <c r="AK8" s="158" t="s">
        <v>137</v>
      </c>
      <c r="AL8" s="138"/>
    </row>
    <row r="9" spans="1:779" s="76" customFormat="1" ht="16">
      <c r="A9" s="77">
        <f>TeamStandings!$F$28</f>
        <v>51</v>
      </c>
      <c r="B9" s="78">
        <f>TeamStandings!$E$28</f>
        <v>25</v>
      </c>
      <c r="C9" s="79" t="s">
        <v>43</v>
      </c>
      <c r="D9" s="148"/>
      <c r="E9" s="153"/>
      <c r="F9" s="156"/>
      <c r="G9" s="135">
        <v>45670</v>
      </c>
      <c r="H9" s="136"/>
      <c r="I9" s="139">
        <f>G9+7</f>
        <v>45677</v>
      </c>
      <c r="J9" s="136"/>
      <c r="K9" s="139">
        <v>45684</v>
      </c>
      <c r="L9" s="136"/>
      <c r="M9" s="139">
        <v>45691</v>
      </c>
      <c r="N9" s="136"/>
      <c r="O9" s="139">
        <v>45698</v>
      </c>
      <c r="P9" s="136"/>
      <c r="Q9" s="139">
        <v>45712</v>
      </c>
      <c r="R9" s="136"/>
      <c r="S9" s="139">
        <v>45719</v>
      </c>
      <c r="T9" s="136"/>
      <c r="U9" s="139">
        <v>45726</v>
      </c>
      <c r="V9" s="136"/>
      <c r="W9" s="139">
        <v>45733</v>
      </c>
      <c r="X9" s="136"/>
      <c r="Y9" s="139">
        <v>45740</v>
      </c>
      <c r="Z9" s="136"/>
      <c r="AA9" s="139">
        <v>45747</v>
      </c>
      <c r="AB9" s="136"/>
      <c r="AC9" s="139">
        <v>45754</v>
      </c>
      <c r="AD9" s="136"/>
      <c r="AE9" s="139">
        <v>45761</v>
      </c>
      <c r="AF9" s="136"/>
      <c r="AG9" s="139">
        <v>45768</v>
      </c>
      <c r="AH9" s="136"/>
      <c r="AI9" s="139">
        <v>45775</v>
      </c>
      <c r="AJ9" s="136"/>
      <c r="AK9" s="139">
        <v>45782</v>
      </c>
      <c r="AL9" s="136"/>
    </row>
    <row r="10" spans="1:779" s="85" customFormat="1" ht="15" customHeight="1">
      <c r="A10" s="80" t="s">
        <v>15</v>
      </c>
      <c r="B10" s="81" t="s">
        <v>25</v>
      </c>
      <c r="C10" s="82"/>
      <c r="D10" s="149"/>
      <c r="E10" s="154"/>
      <c r="F10" s="157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0</v>
      </c>
      <c r="B11" s="87">
        <f>IF($B$9-(E11+F11)&lt;0,0,$B$9-(E11+F11))</f>
        <v>0</v>
      </c>
      <c r="C11" s="88" t="s">
        <v>142</v>
      </c>
      <c r="D11" s="89">
        <f>IF(E11=0,0,(E11/(E11+F11)))</f>
        <v>0.42857142857142855</v>
      </c>
      <c r="E11" s="90">
        <f>G11+I11+K11+M11+O11+Q11+S11+U11+W11+Y11+AA11+AC11+AE11+AG11+AI11+AK11</f>
        <v>24</v>
      </c>
      <c r="F11" s="104">
        <f>H11+J11+L11+N11+P11+R11+T11+V11+X11+Z11+AB11+AD11+AF11+AH11+AJ11+AL11</f>
        <v>32</v>
      </c>
      <c r="G11" s="91">
        <v>2</v>
      </c>
      <c r="H11" s="9">
        <v>2</v>
      </c>
      <c r="I11" s="10">
        <v>1</v>
      </c>
      <c r="J11" s="9">
        <v>3</v>
      </c>
      <c r="K11" s="10">
        <v>3</v>
      </c>
      <c r="L11" s="9">
        <v>1</v>
      </c>
      <c r="M11" s="10">
        <v>1</v>
      </c>
      <c r="N11" s="9">
        <v>3</v>
      </c>
      <c r="O11" s="10"/>
      <c r="P11" s="9"/>
      <c r="Q11" s="10">
        <v>1</v>
      </c>
      <c r="R11" s="9">
        <v>3</v>
      </c>
      <c r="S11" s="10">
        <v>3</v>
      </c>
      <c r="T11" s="9">
        <v>1</v>
      </c>
      <c r="U11" s="10">
        <v>3</v>
      </c>
      <c r="V11" s="9">
        <v>1</v>
      </c>
      <c r="W11" s="10">
        <v>1</v>
      </c>
      <c r="X11" s="9">
        <v>3</v>
      </c>
      <c r="Y11" s="10">
        <v>3</v>
      </c>
      <c r="Z11" s="9">
        <v>1</v>
      </c>
      <c r="AA11" s="10">
        <v>1</v>
      </c>
      <c r="AB11" s="9">
        <v>3</v>
      </c>
      <c r="AC11" s="10">
        <v>2</v>
      </c>
      <c r="AD11" s="9">
        <v>2</v>
      </c>
      <c r="AE11" s="10">
        <v>1</v>
      </c>
      <c r="AF11" s="9">
        <v>3</v>
      </c>
      <c r="AG11" s="10">
        <v>1</v>
      </c>
      <c r="AH11" s="9">
        <v>3</v>
      </c>
      <c r="AI11" s="10"/>
      <c r="AJ11" s="9"/>
      <c r="AK11" s="10">
        <v>1</v>
      </c>
      <c r="AL11" s="9">
        <v>3</v>
      </c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0</v>
      </c>
      <c r="B12" s="94">
        <f t="shared" ref="B12:B30" si="2">IF($B$9-(E12+F12)&lt;0,0,$B$9-(E12+F12))</f>
        <v>0</v>
      </c>
      <c r="C12" s="95" t="s">
        <v>143</v>
      </c>
      <c r="D12" s="89">
        <f t="shared" ref="D12:D30" si="3">IF(E12=0,0,(E12/(E12+F12)))</f>
        <v>0.39285714285714285</v>
      </c>
      <c r="E12" s="90">
        <f t="shared" ref="E12:E30" si="4">G12+I12+K12+M12+O12+Q12+S12+U12+W12+Y12+AA12+AC12+AE12+AG12+AI12+AK12</f>
        <v>22</v>
      </c>
      <c r="F12" s="104">
        <f t="shared" ref="F12:F18" si="5">H12+J12+L12+N12+P12+R12+T12+V12+X12+Z12+AB12+AD12+AF12+AH12+AJ12+AL12</f>
        <v>34</v>
      </c>
      <c r="G12" s="96">
        <v>1</v>
      </c>
      <c r="H12" s="12">
        <v>3</v>
      </c>
      <c r="I12" s="13">
        <v>2</v>
      </c>
      <c r="J12" s="12">
        <v>2</v>
      </c>
      <c r="K12" s="13">
        <v>2</v>
      </c>
      <c r="L12" s="12">
        <v>2</v>
      </c>
      <c r="M12" s="13">
        <v>0</v>
      </c>
      <c r="N12" s="12">
        <v>4</v>
      </c>
      <c r="O12" s="13">
        <v>2</v>
      </c>
      <c r="P12" s="12">
        <v>2</v>
      </c>
      <c r="Q12" s="13"/>
      <c r="R12" s="12"/>
      <c r="S12" s="13">
        <v>3</v>
      </c>
      <c r="T12" s="12">
        <v>1</v>
      </c>
      <c r="U12" s="13">
        <v>2</v>
      </c>
      <c r="V12" s="12">
        <v>2</v>
      </c>
      <c r="W12" s="13">
        <v>0</v>
      </c>
      <c r="X12" s="12">
        <v>4</v>
      </c>
      <c r="Y12" s="13"/>
      <c r="Z12" s="12"/>
      <c r="AA12" s="13">
        <v>2</v>
      </c>
      <c r="AB12" s="12">
        <v>2</v>
      </c>
      <c r="AC12" s="13">
        <v>0</v>
      </c>
      <c r="AD12" s="12">
        <v>4</v>
      </c>
      <c r="AE12" s="13">
        <v>1</v>
      </c>
      <c r="AF12" s="12">
        <v>3</v>
      </c>
      <c r="AG12" s="13">
        <v>2</v>
      </c>
      <c r="AH12" s="12">
        <v>2</v>
      </c>
      <c r="AI12" s="13">
        <v>3</v>
      </c>
      <c r="AJ12" s="12">
        <v>1</v>
      </c>
      <c r="AK12" s="13">
        <v>2</v>
      </c>
      <c r="AL12" s="12">
        <v>2</v>
      </c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0</v>
      </c>
      <c r="B13" s="94">
        <f t="shared" si="2"/>
        <v>0</v>
      </c>
      <c r="C13" s="95" t="s">
        <v>144</v>
      </c>
      <c r="D13" s="89">
        <f t="shared" si="3"/>
        <v>0.13559322033898305</v>
      </c>
      <c r="E13" s="90">
        <f t="shared" si="4"/>
        <v>8</v>
      </c>
      <c r="F13" s="104">
        <f t="shared" si="5"/>
        <v>51</v>
      </c>
      <c r="G13" s="96">
        <v>1</v>
      </c>
      <c r="H13" s="12">
        <v>1</v>
      </c>
      <c r="I13" s="13">
        <v>1</v>
      </c>
      <c r="J13" s="12">
        <v>3</v>
      </c>
      <c r="K13" s="13">
        <v>0</v>
      </c>
      <c r="L13" s="12">
        <v>4</v>
      </c>
      <c r="M13" s="13">
        <v>0</v>
      </c>
      <c r="N13" s="12">
        <v>4</v>
      </c>
      <c r="O13" s="13">
        <v>0</v>
      </c>
      <c r="P13" s="12">
        <v>4</v>
      </c>
      <c r="Q13" s="13">
        <v>1</v>
      </c>
      <c r="R13" s="12">
        <v>3</v>
      </c>
      <c r="S13" s="13">
        <v>1</v>
      </c>
      <c r="T13" s="12">
        <v>3</v>
      </c>
      <c r="U13" s="13">
        <v>0</v>
      </c>
      <c r="V13" s="12">
        <v>4</v>
      </c>
      <c r="W13" s="13">
        <v>0</v>
      </c>
      <c r="X13" s="12">
        <v>4</v>
      </c>
      <c r="Y13" s="13">
        <v>1</v>
      </c>
      <c r="Z13" s="12">
        <v>3</v>
      </c>
      <c r="AA13" s="13">
        <v>1</v>
      </c>
      <c r="AB13" s="12">
        <v>3</v>
      </c>
      <c r="AC13" s="13">
        <v>0</v>
      </c>
      <c r="AD13" s="12">
        <v>4</v>
      </c>
      <c r="AE13" s="13">
        <v>0</v>
      </c>
      <c r="AF13" s="12">
        <v>3</v>
      </c>
      <c r="AG13" s="13">
        <v>2</v>
      </c>
      <c r="AH13" s="12">
        <v>2</v>
      </c>
      <c r="AI13" s="13">
        <v>0</v>
      </c>
      <c r="AJ13" s="12">
        <v>4</v>
      </c>
      <c r="AK13" s="13">
        <v>0</v>
      </c>
      <c r="AL13" s="12">
        <v>2</v>
      </c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26</v>
      </c>
      <c r="B14" s="94">
        <f t="shared" si="2"/>
        <v>0</v>
      </c>
      <c r="C14" s="95" t="s">
        <v>145</v>
      </c>
      <c r="D14" s="89">
        <f t="shared" si="3"/>
        <v>0.16</v>
      </c>
      <c r="E14" s="90">
        <f t="shared" si="4"/>
        <v>4</v>
      </c>
      <c r="F14" s="104">
        <f t="shared" si="5"/>
        <v>21</v>
      </c>
      <c r="G14" s="96">
        <v>0</v>
      </c>
      <c r="H14" s="12">
        <v>2</v>
      </c>
      <c r="I14" s="13"/>
      <c r="J14" s="12"/>
      <c r="K14" s="13">
        <v>1</v>
      </c>
      <c r="L14" s="12">
        <v>3</v>
      </c>
      <c r="M14" s="13"/>
      <c r="N14" s="12"/>
      <c r="O14" s="13">
        <v>0</v>
      </c>
      <c r="P14" s="12">
        <v>4</v>
      </c>
      <c r="Q14" s="13"/>
      <c r="R14" s="12"/>
      <c r="S14" s="13"/>
      <c r="T14" s="12"/>
      <c r="U14" s="13"/>
      <c r="V14" s="12"/>
      <c r="W14" s="13">
        <v>0</v>
      </c>
      <c r="X14" s="12">
        <v>2</v>
      </c>
      <c r="Y14" s="13">
        <v>2</v>
      </c>
      <c r="Z14" s="12">
        <v>2</v>
      </c>
      <c r="AA14" s="13"/>
      <c r="AB14" s="12"/>
      <c r="AC14" s="13">
        <v>0</v>
      </c>
      <c r="AD14" s="12">
        <v>4</v>
      </c>
      <c r="AE14" s="13">
        <v>0</v>
      </c>
      <c r="AF14" s="12">
        <v>1</v>
      </c>
      <c r="AG14" s="13"/>
      <c r="AH14" s="12"/>
      <c r="AI14" s="13">
        <v>1</v>
      </c>
      <c r="AJ14" s="12">
        <v>3</v>
      </c>
      <c r="AK14" s="13"/>
      <c r="AL14" s="12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3</v>
      </c>
      <c r="B15" s="94">
        <f t="shared" si="2"/>
        <v>0</v>
      </c>
      <c r="C15" s="95" t="s">
        <v>146</v>
      </c>
      <c r="D15" s="89">
        <f t="shared" si="3"/>
        <v>0.35416666666666669</v>
      </c>
      <c r="E15" s="90">
        <f t="shared" si="4"/>
        <v>17</v>
      </c>
      <c r="F15" s="104">
        <f t="shared" si="5"/>
        <v>31</v>
      </c>
      <c r="G15" s="96">
        <v>1</v>
      </c>
      <c r="H15" s="12">
        <v>3</v>
      </c>
      <c r="I15" s="13">
        <v>0</v>
      </c>
      <c r="J15" s="12">
        <v>4</v>
      </c>
      <c r="K15" s="13">
        <v>2</v>
      </c>
      <c r="L15" s="12">
        <v>2</v>
      </c>
      <c r="M15" s="13">
        <v>3</v>
      </c>
      <c r="N15" s="12">
        <v>1</v>
      </c>
      <c r="O15" s="13">
        <v>1</v>
      </c>
      <c r="P15" s="12">
        <v>3</v>
      </c>
      <c r="Q15" s="13"/>
      <c r="R15" s="12"/>
      <c r="S15" s="13"/>
      <c r="T15" s="12"/>
      <c r="U15" s="13">
        <v>2</v>
      </c>
      <c r="V15" s="12">
        <v>2</v>
      </c>
      <c r="W15" s="13">
        <v>0</v>
      </c>
      <c r="X15" s="12">
        <v>4</v>
      </c>
      <c r="Y15" s="13">
        <v>1</v>
      </c>
      <c r="Z15" s="12">
        <v>3</v>
      </c>
      <c r="AA15" s="13"/>
      <c r="AB15" s="12"/>
      <c r="AC15" s="13"/>
      <c r="AD15" s="12"/>
      <c r="AE15" s="13">
        <v>3</v>
      </c>
      <c r="AF15" s="12">
        <v>1</v>
      </c>
      <c r="AG15" s="13">
        <v>2</v>
      </c>
      <c r="AH15" s="12">
        <v>2</v>
      </c>
      <c r="AI15" s="13">
        <v>1</v>
      </c>
      <c r="AJ15" s="12">
        <v>3</v>
      </c>
      <c r="AK15" s="13">
        <v>1</v>
      </c>
      <c r="AL15" s="12">
        <v>3</v>
      </c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0</v>
      </c>
      <c r="B16" s="94">
        <f t="shared" si="2"/>
        <v>0</v>
      </c>
      <c r="C16" s="95" t="s">
        <v>147</v>
      </c>
      <c r="D16" s="89">
        <f t="shared" si="3"/>
        <v>0.13207547169811321</v>
      </c>
      <c r="E16" s="90">
        <f t="shared" si="4"/>
        <v>7</v>
      </c>
      <c r="F16" s="104">
        <f t="shared" si="5"/>
        <v>46</v>
      </c>
      <c r="G16" s="96">
        <v>1</v>
      </c>
      <c r="H16" s="12">
        <v>3</v>
      </c>
      <c r="I16" s="13">
        <v>0</v>
      </c>
      <c r="J16" s="12">
        <v>4</v>
      </c>
      <c r="K16" s="13"/>
      <c r="L16" s="12"/>
      <c r="M16" s="13">
        <v>0</v>
      </c>
      <c r="N16" s="12">
        <v>4</v>
      </c>
      <c r="O16" s="13">
        <v>0</v>
      </c>
      <c r="P16" s="12">
        <v>4</v>
      </c>
      <c r="Q16" s="13">
        <v>1</v>
      </c>
      <c r="R16" s="12">
        <v>3</v>
      </c>
      <c r="S16" s="13">
        <v>0</v>
      </c>
      <c r="T16" s="12">
        <v>4</v>
      </c>
      <c r="U16" s="13">
        <v>2</v>
      </c>
      <c r="V16" s="12">
        <v>2</v>
      </c>
      <c r="W16" s="13">
        <v>0</v>
      </c>
      <c r="X16" s="12">
        <v>2</v>
      </c>
      <c r="Y16" s="13">
        <v>1</v>
      </c>
      <c r="Z16" s="12">
        <v>3</v>
      </c>
      <c r="AA16" s="13">
        <v>0</v>
      </c>
      <c r="AB16" s="12">
        <v>3</v>
      </c>
      <c r="AC16" s="13">
        <v>1</v>
      </c>
      <c r="AD16" s="12">
        <v>1</v>
      </c>
      <c r="AE16" s="13">
        <v>0</v>
      </c>
      <c r="AF16" s="12">
        <v>2</v>
      </c>
      <c r="AG16" s="13">
        <v>1</v>
      </c>
      <c r="AH16" s="12">
        <v>3</v>
      </c>
      <c r="AI16" s="13">
        <v>0</v>
      </c>
      <c r="AJ16" s="12">
        <v>4</v>
      </c>
      <c r="AK16" s="13">
        <v>0</v>
      </c>
      <c r="AL16" s="12">
        <v>4</v>
      </c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39</v>
      </c>
      <c r="B17" s="94">
        <f t="shared" si="2"/>
        <v>13</v>
      </c>
      <c r="C17" s="95" t="s">
        <v>153</v>
      </c>
      <c r="D17" s="89">
        <f t="shared" si="3"/>
        <v>0.33333333333333331</v>
      </c>
      <c r="E17" s="90">
        <f t="shared" si="4"/>
        <v>4</v>
      </c>
      <c r="F17" s="104">
        <f t="shared" si="5"/>
        <v>8</v>
      </c>
      <c r="G17" s="96"/>
      <c r="H17" s="12"/>
      <c r="I17" s="13"/>
      <c r="J17" s="12"/>
      <c r="K17" s="13"/>
      <c r="L17" s="12"/>
      <c r="M17" s="13"/>
      <c r="N17" s="12"/>
      <c r="O17" s="13"/>
      <c r="P17" s="12"/>
      <c r="Q17" s="13">
        <v>2</v>
      </c>
      <c r="R17" s="12">
        <v>2</v>
      </c>
      <c r="S17" s="13">
        <v>0</v>
      </c>
      <c r="T17" s="12">
        <v>4</v>
      </c>
      <c r="U17" s="13"/>
      <c r="V17" s="12"/>
      <c r="W17" s="13"/>
      <c r="X17" s="12"/>
      <c r="Y17" s="13"/>
      <c r="Z17" s="12"/>
      <c r="AA17" s="13">
        <v>2</v>
      </c>
      <c r="AB17" s="12">
        <v>2</v>
      </c>
      <c r="AC17" s="13"/>
      <c r="AD17" s="12"/>
      <c r="AE17" s="13"/>
      <c r="AF17" s="12"/>
      <c r="AG17" s="13"/>
      <c r="AH17" s="12"/>
      <c r="AI17" s="13"/>
      <c r="AJ17" s="12"/>
      <c r="AK17" s="13"/>
      <c r="AL17" s="12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47</v>
      </c>
      <c r="B18" s="94">
        <f t="shared" si="2"/>
        <v>21</v>
      </c>
      <c r="C18" s="95" t="s">
        <v>154</v>
      </c>
      <c r="D18" s="89">
        <f t="shared" si="3"/>
        <v>0.75</v>
      </c>
      <c r="E18" s="90">
        <f t="shared" si="4"/>
        <v>3</v>
      </c>
      <c r="F18" s="104">
        <f t="shared" si="5"/>
        <v>1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>
        <v>3</v>
      </c>
      <c r="R18" s="12">
        <v>1</v>
      </c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13"/>
      <c r="AJ18" s="12"/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50</v>
      </c>
      <c r="B19" s="94">
        <f t="shared" si="2"/>
        <v>24</v>
      </c>
      <c r="C19" s="95" t="s">
        <v>161</v>
      </c>
      <c r="D19" s="89">
        <f t="shared" si="3"/>
        <v>1</v>
      </c>
      <c r="E19" s="90">
        <f t="shared" si="4"/>
        <v>1</v>
      </c>
      <c r="F19" s="104"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 t="s">
        <v>155</v>
      </c>
      <c r="S19" s="13"/>
      <c r="T19" s="12"/>
      <c r="U19" s="13"/>
      <c r="V19" s="12"/>
      <c r="W19" s="13"/>
      <c r="X19" s="12"/>
      <c r="Y19" s="13"/>
      <c r="Z19" s="12"/>
      <c r="AA19" s="13">
        <v>1</v>
      </c>
      <c r="AB19" s="12">
        <v>0</v>
      </c>
      <c r="AC19" s="13"/>
      <c r="AD19" s="12"/>
      <c r="AE19" s="13"/>
      <c r="AF19" s="12"/>
      <c r="AG19" s="13"/>
      <c r="AH19" s="12"/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45</v>
      </c>
      <c r="B20" s="94">
        <f t="shared" si="2"/>
        <v>19</v>
      </c>
      <c r="C20" s="95" t="s">
        <v>162</v>
      </c>
      <c r="D20" s="89">
        <f t="shared" si="3"/>
        <v>0.16666666666666666</v>
      </c>
      <c r="E20" s="90">
        <f t="shared" si="4"/>
        <v>1</v>
      </c>
      <c r="F20" s="104">
        <f>H20+J20+L20+N20+P20+R20+T20+V20+X20+Z20+AB20+AD20+AF20+AH20+AJ20+AL20</f>
        <v>5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>
        <v>1</v>
      </c>
      <c r="AD20" s="12">
        <v>1</v>
      </c>
      <c r="AE20" s="13">
        <v>0</v>
      </c>
      <c r="AF20" s="12">
        <v>2</v>
      </c>
      <c r="AG20" s="13"/>
      <c r="AH20" s="12"/>
      <c r="AI20" s="13"/>
      <c r="AJ20" s="12"/>
      <c r="AK20" s="13">
        <v>0</v>
      </c>
      <c r="AL20" s="12">
        <v>2</v>
      </c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51</v>
      </c>
      <c r="B21" s="94">
        <f t="shared" si="2"/>
        <v>25</v>
      </c>
      <c r="C21" s="95"/>
      <c r="D21" s="89">
        <f t="shared" si="3"/>
        <v>0</v>
      </c>
      <c r="E21" s="90">
        <f t="shared" si="4"/>
        <v>0</v>
      </c>
      <c r="F21" s="104">
        <f t="shared" ref="F21:F30" si="6">H21+J21+L21+N21+P21+R21+T21+V21+X21+Z21+AB21+AD21+AF21+AH21</f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13"/>
      <c r="AJ21" s="12"/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51</v>
      </c>
      <c r="B22" s="94">
        <f t="shared" si="2"/>
        <v>25</v>
      </c>
      <c r="C22" s="95"/>
      <c r="D22" s="89">
        <f t="shared" si="3"/>
        <v>0</v>
      </c>
      <c r="E22" s="90">
        <f t="shared" si="4"/>
        <v>0</v>
      </c>
      <c r="F22" s="104">
        <f t="shared" si="6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51</v>
      </c>
      <c r="B23" s="94">
        <f t="shared" si="2"/>
        <v>25</v>
      </c>
      <c r="C23" s="95"/>
      <c r="D23" s="89">
        <f t="shared" si="3"/>
        <v>0</v>
      </c>
      <c r="E23" s="90">
        <f t="shared" si="4"/>
        <v>0</v>
      </c>
      <c r="F23" s="104">
        <f t="shared" si="6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51</v>
      </c>
      <c r="B24" s="94">
        <f t="shared" si="2"/>
        <v>25</v>
      </c>
      <c r="C24" s="95"/>
      <c r="D24" s="89">
        <f t="shared" si="3"/>
        <v>0</v>
      </c>
      <c r="E24" s="90">
        <f t="shared" si="4"/>
        <v>0</v>
      </c>
      <c r="F24" s="104">
        <f t="shared" si="6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51</v>
      </c>
      <c r="B25" s="94">
        <f t="shared" si="2"/>
        <v>25</v>
      </c>
      <c r="C25" s="95"/>
      <c r="D25" s="89">
        <f t="shared" si="3"/>
        <v>0</v>
      </c>
      <c r="E25" s="90">
        <f t="shared" si="4"/>
        <v>0</v>
      </c>
      <c r="F25" s="104">
        <f t="shared" si="6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51</v>
      </c>
      <c r="B26" s="94">
        <f t="shared" si="2"/>
        <v>25</v>
      </c>
      <c r="C26" s="95"/>
      <c r="D26" s="89">
        <f t="shared" si="3"/>
        <v>0</v>
      </c>
      <c r="E26" s="90">
        <f t="shared" si="4"/>
        <v>0</v>
      </c>
      <c r="F26" s="104">
        <f t="shared" si="6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51</v>
      </c>
      <c r="B27" s="94">
        <f t="shared" si="2"/>
        <v>25</v>
      </c>
      <c r="C27" s="95"/>
      <c r="D27" s="89">
        <f t="shared" si="3"/>
        <v>0</v>
      </c>
      <c r="E27" s="90">
        <f t="shared" si="4"/>
        <v>0</v>
      </c>
      <c r="F27" s="104">
        <f t="shared" si="6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51</v>
      </c>
      <c r="B28" s="94">
        <f t="shared" si="2"/>
        <v>25</v>
      </c>
      <c r="C28" s="95"/>
      <c r="D28" s="89">
        <f t="shared" si="3"/>
        <v>0</v>
      </c>
      <c r="E28" s="90">
        <f t="shared" si="4"/>
        <v>0</v>
      </c>
      <c r="F28" s="104">
        <f t="shared" si="6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51</v>
      </c>
      <c r="B29" s="94">
        <f t="shared" si="2"/>
        <v>25</v>
      </c>
      <c r="C29" s="95"/>
      <c r="D29" s="89">
        <f t="shared" si="3"/>
        <v>0</v>
      </c>
      <c r="E29" s="90">
        <f t="shared" si="4"/>
        <v>0</v>
      </c>
      <c r="F29" s="104">
        <f t="shared" si="6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51</v>
      </c>
      <c r="B30" s="94">
        <f t="shared" si="2"/>
        <v>25</v>
      </c>
      <c r="C30" s="95"/>
      <c r="D30" s="89">
        <f t="shared" si="3"/>
        <v>0</v>
      </c>
      <c r="E30" s="90">
        <f t="shared" si="4"/>
        <v>0</v>
      </c>
      <c r="F30" s="104">
        <f t="shared" si="6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779" ht="15" customHeight="1">
      <c r="A32" s="62" t="s">
        <v>28</v>
      </c>
      <c r="B32" s="62"/>
    </row>
  </sheetData>
  <mergeCells count="131"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</mergeCells>
  <conditionalFormatting sqref="A11:B30">
    <cfRule type="cellIs" dxfId="6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13</vt:i4>
      </vt:variant>
    </vt:vector>
  </HeadingPairs>
  <TitlesOfParts>
    <vt:vector size="28" baseType="lpstr">
      <vt:lpstr>TeamStandings</vt:lpstr>
      <vt:lpstr>TopShooter</vt:lpstr>
      <vt:lpstr>TopShooter Data</vt:lpstr>
      <vt:lpstr>Bowlmor Nicole</vt:lpstr>
      <vt:lpstr>Courts Armin</vt:lpstr>
      <vt:lpstr>Keyes David</vt:lpstr>
      <vt:lpstr>Park Lane Monica</vt:lpstr>
      <vt:lpstr>Redi Room Becca</vt:lpstr>
      <vt:lpstr>Sportsmen Cary</vt:lpstr>
      <vt:lpstr>Sportsmen James</vt:lpstr>
      <vt:lpstr>Stadium David</vt:lpstr>
      <vt:lpstr>Team9</vt:lpstr>
      <vt:lpstr>Team10</vt:lpstr>
      <vt:lpstr>Team11</vt:lpstr>
      <vt:lpstr>Team12</vt:lpstr>
      <vt:lpstr>'Bowlmor Nicole'!Print_Area</vt:lpstr>
      <vt:lpstr>'Courts Armin'!Print_Area</vt:lpstr>
      <vt:lpstr>'Keyes David'!Print_Area</vt:lpstr>
      <vt:lpstr>'Park Lane Monica'!Print_Area</vt:lpstr>
      <vt:lpstr>'Redi Room Becca'!Print_Area</vt:lpstr>
      <vt:lpstr>'Sportsmen Cary'!Print_Area</vt:lpstr>
      <vt:lpstr>'Sportsmen James'!Print_Area</vt:lpstr>
      <vt:lpstr>'Stadium David'!Print_Area</vt:lpstr>
      <vt:lpstr>Team10!Print_Area</vt:lpstr>
      <vt:lpstr>Team11!Print_Area</vt:lpstr>
      <vt:lpstr>Team12!Print_Area</vt:lpstr>
      <vt:lpstr>Team9!Print_Area</vt:lpstr>
      <vt:lpstr>'TopShooter Data'!Print_Area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</dc:creator>
  <cp:lastModifiedBy>Ken Ward</cp:lastModifiedBy>
  <cp:lastPrinted>2023-05-22T23:52:46Z</cp:lastPrinted>
  <dcterms:created xsi:type="dcterms:W3CDTF">2018-04-14T22:32:33Z</dcterms:created>
  <dcterms:modified xsi:type="dcterms:W3CDTF">2025-05-14T20:07:23Z</dcterms:modified>
</cp:coreProperties>
</file>